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opD\opDoBuG\"/>
    </mc:Choice>
  </mc:AlternateContent>
  <xr:revisionPtr revIDLastSave="0" documentId="13_ncr:1_{ACE87D27-4A1A-4076-B593-224A84FAE289}" xr6:coauthVersionLast="47" xr6:coauthVersionMax="47" xr10:uidLastSave="{00000000-0000-0000-0000-000000000000}"/>
  <bookViews>
    <workbookView xWindow="286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<sst xmlns="http://schemas.openxmlformats.org/spreadsheetml/2006/main" count="104" uniqueCount="86">
  <si>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</si>
  <si>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</si>
  <si>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</si>
  <si>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</si>
  <si>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</si>
  <si>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</si>
  <si>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</si>
  <si>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</si>
  <si>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</si>
  <si>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</si>
  <si>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</si>
  <si>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</si>
  <si>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</si>
  <si>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</si>
  <si>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</si>
  <si>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</si>
  <si>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</si>
  <si>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</si>
  <si>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</si>
  <si>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</si>
  <si>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</si>
  <si>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</si>
  <si>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</si>
  <si>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</si>
  <si>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</si>
  <si>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</si>
  <si>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</si>
  <si>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</si>
  <si>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</si>
  <si>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</si>
  <si>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</si>
  <si>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</si>
  <si>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</si>
  <si>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</si>
  <si>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</si>
  <si>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</si>
  <si>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</si>
  <si>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</si>
  <si>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</si>
  <si>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</si>
  <si>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</si>
  <si>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</si>
  <si>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</si>
  <si>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</si>
  <si>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</si>
  <si>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</si>
  <si>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</si>
  <si>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</si>
  <si>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</si>
  <si>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</si>
  <si>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</si>
  <si>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</si>
  <si>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</si>
  <si>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</si>
  <si>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</si>
  <si>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</si>
  <si>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Das Fraunhofer-Institut für Solare Energiesysteme weist auf der Plattform Energy-Charts schätzungsweise einen Anstieg des solaren Eigenverbrauchs von 3,1 TWh in 2020 auf 12,9 TWh in 2024 aus. Durch fortschreitenden PV- und Speicherzubau wird diese Menge noch steigen.</t>
  </si>
  <si>
    <t>Die Prosumer haben aber auch entsprechende Investitionen getätigt, um einen höheren Unabhängigkeitsgrad von der Netznutzung zu erreichen. Zu Beginn lagen die Investionen bei 2000 €/kWh, jetzt (2025) bei 400 €/kWh. Und damit einhergehend eine dauerhafte Lastverschiebung von 0,2 - 0,5 kW pro Heimspeicher für das Netz erbracht. Bei schätzungsweise 2 Millionen Heimspeichern entspricht dies einem Grundlastersatz 400 - 1000 MW, den Sie damit geleistet haben. Bei Faktoren dürfen nicht vernachlässigt werden. Durch setzen von Preissignalen können die Heimspeicher heute schon dazu beitragen, die schätzungsweise 10 GW PV Strom, den wir kostenlos und negativen Preisen abgeben, zeitgerecht in die Heimspeicher einzuspeichern und entsprechend negative Strompreise reduzieren können. Dann entlasten die Heimspeicher der Prosumer auch die NiederspannungsNetze damit.</t>
  </si>
  <si>
    <t>Zunehmende Eigenverbrauchsphänomene auf der einen Seite und zunehmend flexibles Nutzungsverhalten auf der anderen Seite könnten die Ursachen dafür sein. Hinzu kommt, dass einige Sondertatbestände wie die Netzreservekapazität oder die vermiedenen Netzentgelte als Rabatte bzw. Zahlungen ohne Gegenleistung einzuordnen sind.</t>
  </si>
  <si>
    <t>Dann müssen wir über eine Pauschalisierung nachdenken und ggfs. die Grundpreise anpassen. Wie schon ENWG § 14a vorbereitet, wo den Prosumer überhöhte Kosten für die Bereitstellung der Abrechnungspunkte im Haus (PV Anlage, Wallbox, Wärmepumpe, Speicher) als Miete in Rechnung gestellt werden. Dementsprechend besteht hier die Gefahr, dass die Prosumer mehrfach über mehrere Verordnungen belastet werden. Damit besteht das wirtschaftliche Risiko, dass die Anlagen nicht mehr wirtschaftlich betrieben werden können. Das wiederum kann dazu führen, dass Prosumer Ihren Anlagen einfach ausschalten, abmelden und auf Nulleinspeisung umstellen. Das kann auch nicht im Sinne des Erfinders sein, weil wir die Energie brauchen.</t>
  </si>
  <si>
    <t>Dabei entfachen insbesondere die hohen Mehrkosten der EE-Integration eine Diskussion, inwiefern Einspeiser auch in Deutschland künftig einen Finanzierungsbeitrag für die Nutzung der Netzinfrastruktur leisten sollten. Im Bereich der Netzentgelte Gas sind auf der Fernleitungsebene Einspeiseentgelte seit Jahren geübte Praxis.
Eine Beteiligung der Einspeiser bietet dabei die Möglichkeit, angesichts steigender Netzkosten durch den Zubau von erneuerbaren Energien Einspeiser an den Kosten des Netzes zu beteiligen.</t>
  </si>
  <si>
    <t>Mögliche Szenarien könnten beispielhaft darauf abzielen
• im Extrem eine paritätische Kostenbeteiligung zwischen Verbrauchern und Einspeisern zu erreichen (wodurch für 2025 die ca. 33 Mrd. € bundesweiten Netzkosten über Einspeiseentgelte hälftig mitfinanziert würden).</t>
  </si>
  <si>
    <t>Mögliche Szenarien könnten beispielhaft darauf abzielen
• die aus der Festlegung zur Verteilung der Mehrkosten aus der Integration von EE-Anlagen bestimmten Beträge (BK8-24-001-A) den Einspeisern aufzuerlegen (für 2025 ca. 2,4 Mrd. €).</t>
  </si>
  <si>
    <r>
      <t xml:space="preserve">Schätzungsweise 250 TWh (2024) wurden durch EE Anlagen erzeugt. Eine 50%ige Umlage würde umgelegt auf die kWh erzeugten EE Strom ein Entgelt von 6,6 EuroCent/kWh bedeuten. </t>
    </r>
    <r>
      <rPr>
        <b/>
        <sz val="11"/>
        <color theme="1"/>
        <rFont val="BundesSans Office"/>
      </rPr>
      <t>Bei meinen Anlagen (Ost-West-Orientierung) und 20-21 MWh/a Stromerzeugung im Jahr würde das Umlagekosten von über 1300 €/a verursachen.</t>
    </r>
    <r>
      <rPr>
        <sz val="11"/>
        <color theme="1"/>
        <rFont val="BundesSans Office"/>
        <family val="2"/>
      </rPr>
      <t xml:space="preserve"> 
Ein wirtschaftlicher Betrieb meiner Anlagen ist dann nicht mehr möglich und ich würde eine Abschaltung der Anlagen erwägen.</t>
    </r>
  </si>
  <si>
    <r>
      <t xml:space="preserve">Schätzungsweise 250 TWh (2024) wurden durch EE Anlagen erzeugt. Eine Umlage würde umgelegt auf die kWh erzeugten EE Strom ein Entgelt von 0,96 EuroCent/kWh bedeuten. </t>
    </r>
    <r>
      <rPr>
        <b/>
        <sz val="11"/>
        <color theme="1"/>
        <rFont val="BundesSans Office"/>
      </rPr>
      <t>Bei meinen Anlagen (Ost-West-Orientierung) und 20-21 MWh/a Stromerzeugung im Jahr würde das Umlagekosten von über 200 €/a verursachen.</t>
    </r>
    <r>
      <rPr>
        <sz val="11"/>
        <color theme="1"/>
        <rFont val="BundesSans Office"/>
        <family val="2"/>
      </rPr>
      <t xml:space="preserve"> 
Ein wirtschaftlicher Betrieb meiner Anlagen ist dann nur noch eingeschränkt möglich und ich würde eine Abschaltung der Anlagen erwägen.</t>
    </r>
  </si>
  <si>
    <t xml:space="preserve">Mögliche Szenarien könnten beispielhaft darauf abzielen
• einen Kostenbeitrag an den Systemdienstleistungen, bei deren Entstehen den Einspeisern eine besondere Verantwortung zukommt (z. B. für Engpassmanagement (Redispatch, Netzreserve), der Regelleistung oder den Kosten für Verlustenergie) den Einspeisern abzuverlangen (für Übertragungsnetzbetreiber und Verteilernetzbetreiber in Zuständigkeit der Bundesnetzagentur 2025 ca. 7,3 Mrd. €). </t>
  </si>
  <si>
    <r>
      <t xml:space="preserve">Schätzungsweise 250 TWh (2024) wurden durch EE Anlagen erzeugt. Eine 50%ige Umlage würde umgelegt auf die kWh erzeugten EE Strom ein Entgelt von 2,9 EuroCent/kWh bedeuten. </t>
    </r>
    <r>
      <rPr>
        <b/>
        <sz val="11"/>
        <color theme="1"/>
        <rFont val="BundesSans Office"/>
      </rPr>
      <t>Bei meinen Anlagen (Ost-West-Orientierung) und 20-21 MWh/a Stromerzeugung im Jahr würde das Umlagekosten von über 580 €/a verursachen.</t>
    </r>
    <r>
      <rPr>
        <sz val="11"/>
        <color theme="1"/>
        <rFont val="BundesSans Office"/>
        <family val="2"/>
      </rPr>
      <t xml:space="preserve"> 
Ein wirtschaftlicher Betrieb meiner Anlagen ist dann nicht mehr möglich und ich würde eine Abschaltung der Anlagen erwägen.</t>
    </r>
  </si>
  <si>
    <t>Dabei sind folgende Preiselemente als Einspeiseentgelt grundsätzlich denkbar:
• Grundpreis: Pauschaler Betrag pro Jahr je Netzanschluss und differenziert nach Netzanschlussebene (€/a)</t>
  </si>
  <si>
    <t>Das wäre die zu präferiende Variante solange die Anlagen betrieben werden. Ich bitte zu berücksichtigen, dass die Prosumer nach EnWG 14a schon mit zusätzlichen monatlichen Gebühren beaufschlagt sind.</t>
  </si>
  <si>
    <r>
      <t xml:space="preserve">Einspeiser verursachen insbesondere durch den Zubau von EE-Anlagen Mehrkosten für den Netzanschluss, den Netzausbau </t>
    </r>
    <r>
      <rPr>
        <b/>
        <sz val="11"/>
        <color rgb="FFFF0000"/>
        <rFont val="BundesSans Office"/>
      </rPr>
      <t>und die Netzstabilisierung.</t>
    </r>
  </si>
  <si>
    <t xml:space="preserve">Nach meinem Wissensstand stabilisieren EE Einspeiseanlagen die Netze, weil die EE Anlagen auf der Niederspannungsebene Blindleistungbereitstellung machen, je nach Vorgabe des Netzbetreibers. Eigentlich sollte das die Bundesnetzagentur wissen. </t>
  </si>
  <si>
    <t>Zudem stellt sich bei der Einführung von Einspeiseentgelten die Frage, wie mit den Bestandsanlagen umgegangen werden soll. Einerseits wäre es sachgerecht, bestehende Anlagen an der Refinanzierung der Netzinfrastruktur zu beteiligen, da sie durch den in der Vergangenheit verursachten Netzausbau bereits zu diesem beigetragen haben</t>
  </si>
  <si>
    <r>
      <t xml:space="preserve">Wie schon angedacht, wenn dann </t>
    </r>
    <r>
      <rPr>
        <b/>
        <sz val="11"/>
        <color theme="1"/>
        <rFont val="BundesSans Office"/>
      </rPr>
      <t>Grundpreis</t>
    </r>
    <r>
      <rPr>
        <sz val="11"/>
        <color theme="1"/>
        <rFont val="BundesSans Office"/>
        <family val="2"/>
      </rPr>
      <t>. Wir dürfen nicht vergessen, warum wir diese Investitionen angeregt haben. Es ging darum unsere C02 Emissionsziele zu erreichen und unsere Abhängigkeit von importierten Kohlenwasserstoffen zu reduzieren. Dafür habe ich diese Investition getätigt.
Ich lasse mir hier kein schlechtes Gewissen einreden, weil wir bei der Digitalisierung des Netzes und beim Ausbau der Übertragungsnetze hinterher hinken. Und das nur weil wir uns von den Kohlenwasserstoffverkäufern Sand in Augen haben streuen lassen. Es geht schlicht darum den Klimawandel zu begrenzen, damit wir den nächsten Generationen einen lebenswerten Planeten hinterlassen. Derzeit ist ein Umzug auf einen anderen Planeten ausgeschlossen, weil nicht möglich.</t>
    </r>
  </si>
  <si>
    <t xml:space="preserve">Der BKZ für Einspeiser könnte ergänzend zum Einspeiseentgelt im Zuge der Anschlusserstellung und - erweiterung einmalig vom Anschlussnehmer entrichtet werden. Damit könnte ein Preissignal gesendet werden, welches einen Anreiz zum sparsamen Umgang mit Netzanschlusskapazität oder zur netzdienlichen Ansiedlung neuer Erzeugungskapazitäten setzt. (Anreizfunktion). </t>
  </si>
  <si>
    <t>Letzten Endes wäre das zweite Abwürgen der Energiewende nach der Altmaierdelle in den 10er Jahren. Ich denke, nicht dass wir den Ausbau dann nocheinmal gestartet bekommen, wenn wir meinen, das unsere Netze gut ausgebaut sind, dann gibt es keine Investitionswilligen Prosumer mehr, weil nicht mehr vernünftig wirtschaftlich solide geplant werden kann. Diese Diskussionspapier ist schon eine rechte heftige Provokation an die willigen Bürgerinnen und Bürger, die ein positives Signal für die Energiewende setzen wollen.</t>
  </si>
  <si>
    <t>Baukostenzuschüsse
Fragen zur Erörterung im Rahmen des Verfahrens   
• Welche Auswirkungen auf den Strommarkt werden gesehen?</t>
  </si>
  <si>
    <t>Es werden keine neuen EE Anlagen mehr gebaut und wir schicken die Handwerksbetriebe und die letzten deutschen Innovationsunternehmen in Deutschland in die Insolvenz</t>
  </si>
  <si>
    <t xml:space="preserve">Netzentgeltkomponenten: Mit welchen Preiselementen soll die
Netznutzung abgerechnet werden?
Einführung eines verpflichtenden Grundpreises
Auch für Prosumer in der Niederspannung könnte eine Stärkung der schon vorhandenen
Grundpreiskomponente ein unkompliziertes Instrument sein, eine adäquate Beteiligung an den Netzkostensicherzustellen. D.h., alle Netznutzer mit Eigenverbrauchsanlagen würden als gesonderte Gruppe betrachtet und bezahlen einen höheren Grundpreis. </t>
  </si>
  <si>
    <t>Wenn dann, dann das!</t>
  </si>
  <si>
    <t>Netzentgeltkomponenten: Mit welchen Preiselementen soll die
Netznutzung abgerechnet werden?
Einführung eines verpflichtenden Grundpreises
Wird ein höherer Grundpreis für Eigenverbraucher und Prosumer als geeignetes Mittel angesehen, diese stärker an den Netzkosten zu beteiligen?</t>
  </si>
  <si>
    <t>Antwort: Ja</t>
  </si>
  <si>
    <t xml:space="preserve">Die Idee hinter einer Dynamisierung ist, dass ökonomisch optimale Netzentgelte die Knappheiten der Netze in ein zeitlich differenziertes lokales Preissignal umsetzen. Die kurzfristigen Grenzkosten des Netzes bei zusätzlichem Stromverbrauch sind dabei zeitlich und örtlich variabel. </t>
  </si>
  <si>
    <t>Ich warte hier in Nordhessen schon seit Jahren auf den SMART Meter Einbau. Da hängt die Digitalisierung so weiter hinterher, dass das wahrscheinlich keine Option ist.</t>
  </si>
  <si>
    <t>Mobile und ortsfeste Stromspeicher in der Niederspannungsebene fallen unter die Festlegungen auf Basis des § 14a EnWG. Im Gegenzug für eine netzdienliche Steuerbarkeit erhalten sie wahlweise einen Rabatt von 60 % auf den Arbeitspreis oder einen Pauschalbetrag. Speicher, die im Rahmen eines Gewerbe- oder Industrieanschlusses zur Spitzenlastkappung eingesetzt werden, erhalten keine direkten Rabatte</t>
  </si>
  <si>
    <t>Stromspeicher, sind mit Verlaub derzeit ist die einzige Option entlang unser Übertragungsnetz Engpasslinie, um die Redispatchkosten zu senken. Die Speicher nehem die Wind- und Solarspitze auf und geben diese Lastspitze zeitversetzt wieder ab. 
Eine Belastung mit Netzentgelten würde die Wirtschaftlichkeit solcher Großbatteriespeicher elimieren und diese Speicher würden nicht gebaut.
Großbatterien haben aber die Möglichkeit unsere "großen" Schwungmassen in GuD Kraftwerken zu ersetzen, können in Sekunden Regelleistungsspitzen, Blindleistung und Netzfrequenzstabilisierung bereitstellen. Die Großbatterien mit Entgelten zu belasten führt zu einer Zementierung der "großen" Schwungmassen von GuD Kraftwerken.
Dann würden wir wieder an einem Meilenstein in der Energiewende, hier: 70% EE im Stromnetz scheitern und unsere Ausbauziele nicht mehr erreichen.</t>
  </si>
  <si>
    <r>
      <t xml:space="preserve">Diese Aussage ignoriert, dass aich kleine Einspeiser Investitionskosten in die Hand genommen haben. In meinem persönlichen Fall zwischen den </t>
    </r>
    <r>
      <rPr>
        <b/>
        <sz val="11"/>
        <color theme="1"/>
        <rFont val="BundesSans Office"/>
      </rPr>
      <t>2011 bis 2023</t>
    </r>
    <r>
      <rPr>
        <sz val="11"/>
        <color theme="1"/>
        <rFont val="BundesSans Office"/>
        <family val="2"/>
      </rPr>
      <t>,</t>
    </r>
    <r>
      <rPr>
        <b/>
        <sz val="11"/>
        <color theme="1"/>
        <rFont val="BundesSans Office"/>
      </rPr>
      <t xml:space="preserve"> [...] (für PV, Wallbox, EMS, Speicher)</t>
    </r>
    <r>
      <rPr>
        <sz val="11"/>
        <color theme="1"/>
        <rFont val="BundesSans Office"/>
        <family val="2"/>
      </rPr>
      <t>, die ich bis dato noch nicht refinanziert habe.
Ich wäre dann als Prosumer doppelt an den Kosten beteiligt und weiter Betrieb der PV Anlagen einfach nicht mehr sinnvoll. 
Wir dürfen nicht vergessen, warum wir diese Investitionen angeregt haben. Es ging darum unsere C0</t>
    </r>
    <r>
      <rPr>
        <vertAlign val="subscript"/>
        <sz val="11"/>
        <color theme="1"/>
        <rFont val="BundesSans Office"/>
      </rPr>
      <t xml:space="preserve">2 </t>
    </r>
    <r>
      <rPr>
        <sz val="11"/>
        <color theme="1"/>
        <rFont val="BundesSans Office"/>
        <family val="2"/>
      </rPr>
      <t>Emissionsziele zu erreichen und unsere Abhängigkeit von importierten Kohlenwasserstoffen zu reduzieren. Dafür habe ich diese Investition getätigt.
Ich lasse mir hier kein schlechtes Gewissen einreden, weil wir bei der Digitalisierung des Netzes und beim Ausbau der Übertragungsnetze hinterher hinken. Und das nur weil wir uns von den Kohlenwasserstoffverkäufern Sand in Augen haben streuen lassen. Es geht schlicht darum den Klimawandel zu begrenzen, damit wir den nächsten Generationen einen lebenswerten Planeten hinterlassen. Derzeit ist ein Umzug auf einen anderen Planeten ausgeschlossen, weil nicht möglich.</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</si>
</sst>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0"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vertAlign val="subscript"/>
      <sz val="11"/>
      <color theme="1"/>
      <name val="BundesSans Office"/>
    </font>
    <font>
      <b/>
      <sz val="11"/>
      <color theme="1"/>
      <name val="BundesSans Office"/>
    </font>
    <font>
      <b/>
      <sz val="11"/>
      <color rgb="FFFF0000"/>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xf numFmtId="0" fontId="21" fillId="0" borderId="0" xfId="0" applyFont="1" applyBorder="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top" wrapText="1"/>
    </xf>
  </cellXfs>
  <cellStyles count="3">
    <cellStyle name="Hinweis" xfId="2" xr:uid="{00000000-0005-0000-0000-000000000000}"/>
    <cellStyle name="Link" xfId="1" builtinId="8"/>
    <cellStyle name="Standard" xfId="0" builtinId="0"/>
  </cellStyles>
  <dxfs count="8">
    <dxf>
      <fill>
        <patternFill>
          <bgColor theme="5" tint="0.79998168889431442"/>
        </patternFill>
      </fill>
    </dxf>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7" dataDxfId="6">
  <autoFilter ref="A2:A52" xr:uid="{00000000-0009-0000-0100-000001000000}"/>
  <tableColumns count="1">
    <tableColumn id="1" xr3:uid="{00000000-0010-0000-0000-000001000000}" name="Kapitel" dataDxfId="5"/>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2"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78" t="s">
        <v>26</v>
      </c>
      <c r="B1" s="79"/>
      <c r="C1" s="79"/>
      <c r="D1" s="80"/>
    </row>
    <row r="2" spans="1:5" x14ac:dyDescent="0.25">
      <c r="A2" s="88"/>
      <c r="B2" s="89"/>
      <c r="C2" s="89"/>
      <c r="D2" s="90"/>
    </row>
    <row r="3" spans="1:5" ht="16.5" x14ac:dyDescent="0.25">
      <c r="A3" s="91" t="s">
        <v>25</v>
      </c>
      <c r="B3" s="92"/>
      <c r="C3" s="35"/>
      <c r="D3" s="36"/>
    </row>
    <row r="4" spans="1:5" ht="16.5" x14ac:dyDescent="0.25">
      <c r="A4" s="37"/>
      <c r="B4" s="38"/>
      <c r="C4" s="38"/>
      <c r="D4" s="39"/>
    </row>
    <row r="5" spans="1:5" ht="16.5" x14ac:dyDescent="0.25">
      <c r="A5" s="40" t="s">
        <v>51</v>
      </c>
      <c r="B5" s="41"/>
      <c r="C5" s="41"/>
      <c r="D5" s="42"/>
    </row>
    <row r="6" spans="1:5" ht="34.5" customHeight="1" x14ac:dyDescent="0.25">
      <c r="A6" s="95" t="s">
        <v>52</v>
      </c>
      <c r="B6" s="96"/>
      <c r="C6" s="96"/>
      <c r="D6" s="97"/>
    </row>
    <row r="7" spans="1:5" ht="11.25" customHeight="1" x14ac:dyDescent="0.25">
      <c r="A7" s="95"/>
      <c r="B7" s="96"/>
      <c r="C7" s="96"/>
      <c r="D7" s="97"/>
    </row>
    <row r="8" spans="1:5" ht="17.25" customHeight="1" x14ac:dyDescent="0.25">
      <c r="A8" s="95"/>
      <c r="B8" s="96"/>
      <c r="C8" s="96"/>
      <c r="D8" s="97"/>
    </row>
    <row r="9" spans="1:5" ht="15" customHeight="1" x14ac:dyDescent="0.25">
      <c r="A9" s="95"/>
      <c r="B9" s="96"/>
      <c r="C9" s="96"/>
      <c r="D9" s="97"/>
    </row>
    <row r="10" spans="1:5" ht="16.5" x14ac:dyDescent="0.25">
      <c r="A10" s="40" t="s">
        <v>0</v>
      </c>
      <c r="B10" s="41"/>
      <c r="C10" s="41"/>
      <c r="D10" s="42"/>
    </row>
    <row r="11" spans="1:5" ht="15.75" customHeight="1" x14ac:dyDescent="0.25">
      <c r="A11" s="37"/>
      <c r="B11" s="43"/>
      <c r="C11" s="43"/>
      <c r="D11" s="39"/>
    </row>
    <row r="12" spans="1:5" ht="15.75" x14ac:dyDescent="0.25">
      <c r="A12" s="86" t="s">
        <v>27</v>
      </c>
      <c r="B12" s="87"/>
      <c r="C12" s="84"/>
      <c r="D12" s="85"/>
      <c r="E12" s="5"/>
    </row>
    <row r="13" spans="1:5" ht="15.75" x14ac:dyDescent="0.25">
      <c r="A13" s="44"/>
      <c r="B13" s="43"/>
      <c r="C13" s="45" t="s">
        <v>19</v>
      </c>
      <c r="D13" s="46" t="s">
        <v>11</v>
      </c>
      <c r="E13" s="5"/>
    </row>
    <row r="14" spans="1:5" ht="15.75" x14ac:dyDescent="0.25">
      <c r="A14" s="47"/>
      <c r="B14" s="43" t="s">
        <v>23</v>
      </c>
      <c r="C14" s="48"/>
      <c r="D14" s="49"/>
      <c r="E14" s="5"/>
    </row>
    <row r="15" spans="1:5" ht="15.75" x14ac:dyDescent="0.25">
      <c r="A15" s="50" t="s">
        <v>20</v>
      </c>
      <c r="B15" s="51"/>
      <c r="C15" s="52" t="s">
        <v>18</v>
      </c>
      <c r="D15" s="53"/>
      <c r="E15" s="5"/>
    </row>
    <row r="16" spans="1:5" ht="15.75" x14ac:dyDescent="0.25">
      <c r="A16" s="50" t="s">
        <v>21</v>
      </c>
      <c r="B16" s="51"/>
      <c r="C16" s="54"/>
      <c r="D16" s="55"/>
      <c r="E16" s="5"/>
    </row>
    <row r="17" spans="1:5" ht="15.75" x14ac:dyDescent="0.25">
      <c r="A17" s="50" t="s">
        <v>1</v>
      </c>
      <c r="B17" s="56"/>
      <c r="C17" s="52" t="s">
        <v>2</v>
      </c>
      <c r="D17" s="53"/>
      <c r="E17" s="5"/>
    </row>
    <row r="18" spans="1:5" ht="15.75" customHeight="1" x14ac:dyDescent="0.25">
      <c r="A18" s="57"/>
      <c r="B18" s="93" t="s">
        <v>28</v>
      </c>
      <c r="C18" s="93"/>
      <c r="D18" s="94"/>
      <c r="E18" s="5"/>
    </row>
    <row r="19" spans="1:5" ht="19.5" customHeight="1" x14ac:dyDescent="0.25">
      <c r="A19" s="58"/>
      <c r="B19" s="93"/>
      <c r="C19" s="93"/>
      <c r="D19" s="94"/>
      <c r="E19" s="5"/>
    </row>
    <row r="20" spans="1:5" ht="24.95" customHeight="1" thickBot="1" x14ac:dyDescent="0.3">
      <c r="A20" s="81" t="s">
        <v>13</v>
      </c>
      <c r="B20" s="82"/>
      <c r="C20" s="82"/>
      <c r="D20" s="8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18" activePane="bottomLeft" state="frozen"/>
      <selection pane="bottomLeft" activeCell="G18" sqref="G18"/>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70" width="11.42578125"/>
    <col min="9" max="14" style="67" width="11.42578125"/>
    <col min="15" max="15" style="75" width="11.42578125"/>
    <col min="16" max="16384" style="5" width="11.42578125"/>
  </cols>
  <sheetData>
    <row r="1" spans="1:15" ht="44.25" customHeight="1" thickBot="1" x14ac:dyDescent="0.3">
      <c r="A1" s="98" t="s">
        <v>30</v>
      </c>
      <c r="B1" s="99"/>
      <c r="C1" s="99"/>
      <c r="D1" s="99"/>
      <c r="E1" s="99"/>
      <c r="F1" s="99"/>
      <c r="G1" s="100"/>
      <c r="H1" s="73"/>
      <c r="I1" s="73"/>
      <c r="J1" s="73"/>
      <c r="K1" s="73"/>
      <c r="L1" s="73"/>
      <c r="M1" s="73"/>
      <c r="N1" s="73"/>
      <c r="O1" s="74"/>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71"/>
      <c r="I3" s="68"/>
      <c r="J3" s="68"/>
      <c r="K3" s="68"/>
      <c r="L3" s="68"/>
      <c r="M3" s="68"/>
      <c r="N3" s="68"/>
      <c r="O3" s="76"/>
    </row>
    <row r="4" spans="1:15" s="2" customFormat="1" ht="38.25" customHeight="1" x14ac:dyDescent="0.25">
      <c r="A4" s="59" t="s">
        <v>3</v>
      </c>
      <c r="B4" s="60" t="s">
        <v>32</v>
      </c>
      <c r="C4" s="61" t="s">
        <v>22</v>
      </c>
      <c r="D4" s="60" t="s">
        <v>29</v>
      </c>
      <c r="E4" s="60" t="s">
        <v>35</v>
      </c>
      <c r="F4" s="60" t="s">
        <v>55</v>
      </c>
      <c r="G4" s="59" t="s">
        <v>34</v>
      </c>
      <c r="H4" s="72"/>
      <c r="I4" s="69"/>
      <c r="J4" s="69"/>
      <c r="K4" s="69"/>
      <c r="L4" s="69"/>
      <c r="M4" s="69"/>
      <c r="N4" s="69"/>
      <c r="O4" s="77"/>
    </row>
    <row r="5" spans="1:15" ht="144" customHeight="1" x14ac:dyDescent="0.25">
      <c r="A5" s="31">
        <v>1</v>
      </c>
      <c r="B5" s="32" t="s">
        <v>50</v>
      </c>
      <c r="C5" s="33" t="str">
        <f>IF(AND(ISTEXT(B5),ISTEXT(#REF!)),"-","!")</f>
        <v>!</v>
      </c>
      <c r="D5" s="34">
        <f>IF(CONCATENATE(E5&amp;F5&amp;G5)="",0,1)</f>
        <v>1</v>
      </c>
      <c r="E5" s="62">
        <f>_xlfn.IFNA(VLOOKUP(B5,Werte!A:D,2,0),"")</f>
        <v>0</v>
      </c>
      <c r="F5" s="63" t="s">
        <v>56</v>
      </c>
      <c r="G5" s="62" t="s">
        <v>57</v>
      </c>
    </row>
    <row r="6" spans="1:15" ht="120" x14ac:dyDescent="0.25">
      <c r="A6" s="31">
        <v>2</v>
      </c>
      <c r="B6" s="32" t="s">
        <v>50</v>
      </c>
      <c r="C6" s="33" t="str">
        <f>IF(AND(ISTEXT(B6),ISTEXT(#REF!)),"-","!")</f>
        <v>!</v>
      </c>
      <c r="D6" s="34">
        <f t="shared" ref="D6:D69" si="0">IF(CONCATENATE(E6&amp;F6&amp;G6)="",0,1)</f>
        <v>1</v>
      </c>
      <c r="E6" s="62">
        <f>_xlfn.IFNA(VLOOKUP(B6,Werte!A:D,2,0),"")</f>
        <v>0</v>
      </c>
      <c r="F6" s="63" t="s">
        <v>58</v>
      </c>
      <c r="G6" s="62" t="s">
        <v>59</v>
      </c>
    </row>
    <row r="7" spans="1:15" ht="196.5" x14ac:dyDescent="0.25">
      <c r="A7" s="31">
        <v>3</v>
      </c>
      <c r="B7" s="32" t="s">
        <v>50</v>
      </c>
      <c r="C7" s="33" t="str">
        <f>IF(AND(ISTEXT(B7),ISTEXT(#REF!)),"-","!")</f>
        <v>!</v>
      </c>
      <c r="D7" s="34">
        <f t="shared" si="0"/>
        <v>1</v>
      </c>
      <c r="E7" s="62">
        <f>_xlfn.IFNA(VLOOKUP(B7,Werte!A:D,2,0),"")</f>
        <v>0</v>
      </c>
      <c r="F7" s="63" t="s">
        <v>60</v>
      </c>
      <c r="G7" s="62" t="s">
        <v>85</v>
      </c>
    </row>
    <row r="8" spans="1:15" ht="90" x14ac:dyDescent="0.25">
      <c r="A8" s="31">
        <v>4</v>
      </c>
      <c r="B8" s="32" t="s">
        <v>50</v>
      </c>
      <c r="C8" s="33" t="str">
        <f>IF(AND(ISTEXT(B8),ISTEXT(#REF!)),"-","!")</f>
        <v>!</v>
      </c>
      <c r="D8" s="34">
        <f t="shared" si="0"/>
        <v>1</v>
      </c>
      <c r="E8" s="62">
        <f>_xlfn.IFNA(VLOOKUP(B8,Werte!A:D,2,0),"")</f>
        <v>0</v>
      </c>
      <c r="F8" s="63" t="s">
        <v>61</v>
      </c>
      <c r="G8" s="62" t="s">
        <v>63</v>
      </c>
    </row>
    <row r="9" spans="1:15" ht="90" x14ac:dyDescent="0.25">
      <c r="A9" s="31">
        <v>5</v>
      </c>
      <c r="B9" s="32" t="s">
        <v>50</v>
      </c>
      <c r="C9" s="33" t="str">
        <f>IF(AND(ISTEXT(B9),ISTEXT(#REF!)),"-","!")</f>
        <v>!</v>
      </c>
      <c r="D9" s="34">
        <f t="shared" si="0"/>
        <v>1</v>
      </c>
      <c r="E9" s="62">
        <f>_xlfn.IFNA(VLOOKUP(B9,Werte!A:D,2,0),"")</f>
        <v>0</v>
      </c>
      <c r="F9" s="63" t="s">
        <v>62</v>
      </c>
      <c r="G9" s="62" t="s">
        <v>64</v>
      </c>
    </row>
    <row r="10" spans="1:15" ht="90" x14ac:dyDescent="0.25">
      <c r="A10" s="31">
        <v>6</v>
      </c>
      <c r="B10" s="32" t="s">
        <v>50</v>
      </c>
      <c r="C10" s="33" t="str">
        <f>IF(AND(ISTEXT(B10),ISTEXT(#REF!)),"-","!")</f>
        <v>!</v>
      </c>
      <c r="D10" s="34">
        <f t="shared" si="0"/>
        <v>1</v>
      </c>
      <c r="E10" s="62">
        <f>_xlfn.IFNA(VLOOKUP(B10,Werte!A:D,2,0),"")</f>
        <v>0</v>
      </c>
      <c r="F10" s="63" t="s">
        <v>65</v>
      </c>
      <c r="G10" s="62" t="s">
        <v>66</v>
      </c>
    </row>
    <row r="11" spans="1:15" ht="45" x14ac:dyDescent="0.25">
      <c r="A11" s="31">
        <v>7</v>
      </c>
      <c r="B11" s="32" t="s">
        <v>50</v>
      </c>
      <c r="C11" s="33" t="str">
        <f>IF(AND(ISTEXT(B11),ISTEXT(#REF!)),"-","!")</f>
        <v>!</v>
      </c>
      <c r="D11" s="34">
        <f t="shared" si="0"/>
        <v>1</v>
      </c>
      <c r="E11" s="62">
        <f>_xlfn.IFNA(VLOOKUP(B11,Werte!A:D,2,0),"")</f>
        <v>0</v>
      </c>
      <c r="F11" s="63" t="s">
        <v>67</v>
      </c>
      <c r="G11" s="62" t="s">
        <v>68</v>
      </c>
    </row>
    <row r="12" spans="1:15" ht="45" x14ac:dyDescent="0.25">
      <c r="A12" s="31">
        <v>8</v>
      </c>
      <c r="B12" s="32" t="s">
        <v>50</v>
      </c>
      <c r="C12" s="33" t="str">
        <f>IF(AND(ISTEXT(B12),ISTEXT(#REF!)),"-","!")</f>
        <v>!</v>
      </c>
      <c r="D12" s="34">
        <f t="shared" si="0"/>
        <v>1</v>
      </c>
      <c r="E12" s="62">
        <f>_xlfn.IFNA(VLOOKUP(B12,Werte!A:D,2,0),"")</f>
        <v>0</v>
      </c>
      <c r="F12" s="63" t="s">
        <v>69</v>
      </c>
      <c r="G12" s="62" t="s">
        <v>70</v>
      </c>
    </row>
    <row r="13" spans="1:15" ht="135" x14ac:dyDescent="0.25">
      <c r="A13" s="31">
        <v>9</v>
      </c>
      <c r="B13" s="32" t="s">
        <v>50</v>
      </c>
      <c r="C13" s="33" t="str">
        <f>IF(AND(ISTEXT(B13),ISTEXT(#REF!)),"-","!")</f>
        <v>!</v>
      </c>
      <c r="D13" s="34">
        <f t="shared" si="0"/>
        <v>1</v>
      </c>
      <c r="E13" s="62">
        <f>_xlfn.IFNA(VLOOKUP(B13,Werte!A:D,2,0),"")</f>
        <v>0</v>
      </c>
      <c r="F13" s="63" t="s">
        <v>71</v>
      </c>
      <c r="G13" s="62" t="s">
        <v>72</v>
      </c>
    </row>
    <row r="14" spans="1:15" ht="90" x14ac:dyDescent="0.25">
      <c r="A14" s="31">
        <v>10</v>
      </c>
      <c r="B14" s="32" t="s">
        <v>38</v>
      </c>
      <c r="C14" s="33" t="str">
        <f>IF(AND(ISTEXT(B14),ISTEXT(#REF!)),"-","!")</f>
        <v>!</v>
      </c>
      <c r="D14" s="34">
        <f t="shared" si="0"/>
        <v>1</v>
      </c>
      <c r="E14" s="62">
        <f>_xlfn.IFNA(VLOOKUP(B14,Werte!A:D,2,0),"")</f>
        <v>0</v>
      </c>
      <c r="F14" s="63" t="s">
        <v>73</v>
      </c>
      <c r="G14" s="62" t="s">
        <v>74</v>
      </c>
    </row>
    <row r="15" spans="1:15" ht="45" x14ac:dyDescent="0.25">
      <c r="A15" s="31">
        <v>11</v>
      </c>
      <c r="B15" s="32" t="s">
        <v>38</v>
      </c>
      <c r="C15" s="33" t="str">
        <f>IF(AND(ISTEXT(B15),ISTEXT(#REF!)),"-","!")</f>
        <v>!</v>
      </c>
      <c r="D15" s="34">
        <f t="shared" si="0"/>
        <v>1</v>
      </c>
      <c r="E15" s="62">
        <f>_xlfn.IFNA(VLOOKUP(B15,Werte!A:D,2,0),"")</f>
        <v>0</v>
      </c>
      <c r="F15" s="63" t="s">
        <v>75</v>
      </c>
      <c r="G15" s="62" t="s">
        <v>76</v>
      </c>
    </row>
    <row r="16" spans="1:15" ht="105" x14ac:dyDescent="0.25">
      <c r="A16" s="31">
        <v>12</v>
      </c>
      <c r="B16" s="32" t="s">
        <v>50</v>
      </c>
      <c r="C16" s="33" t="str">
        <f>IF(AND(ISTEXT(B16),ISTEXT(#REF!)),"-","!")</f>
        <v>!</v>
      </c>
      <c r="D16" s="34">
        <f t="shared" si="0"/>
        <v>1</v>
      </c>
      <c r="E16" s="62">
        <f>_xlfn.IFNA(VLOOKUP(B16,Werte!A:D,2,0),"")</f>
        <v>0</v>
      </c>
      <c r="F16" s="63" t="s">
        <v>77</v>
      </c>
      <c r="G16" s="62" t="s">
        <v>78</v>
      </c>
    </row>
    <row r="17" spans="1:7" ht="75" x14ac:dyDescent="0.25">
      <c r="A17" s="31">
        <v>13</v>
      </c>
      <c r="B17" s="32" t="s">
        <v>49</v>
      </c>
      <c r="C17" s="33" t="str">
        <f>IF(AND(ISTEXT(B17),ISTEXT(#REF!)),"-","!")</f>
        <v>!</v>
      </c>
      <c r="D17" s="34">
        <f t="shared" si="0"/>
        <v>1</v>
      </c>
      <c r="E17" s="62">
        <f>_xlfn.IFNA(VLOOKUP(B17,Werte!A:D,2,0),"")</f>
        <v>0</v>
      </c>
      <c r="F17" s="63" t="s">
        <v>79</v>
      </c>
      <c r="G17" s="62" t="s">
        <v>80</v>
      </c>
    </row>
    <row r="18" spans="1:7" ht="45" x14ac:dyDescent="0.25">
      <c r="A18" s="31">
        <v>14</v>
      </c>
      <c r="B18" s="32" t="s">
        <v>39</v>
      </c>
      <c r="C18" s="33" t="str">
        <f>IF(AND(ISTEXT(B18),ISTEXT(#REF!)),"-","!")</f>
        <v>!</v>
      </c>
      <c r="D18" s="34">
        <f t="shared" si="0"/>
        <v>1</v>
      </c>
      <c r="E18" s="62">
        <f>_xlfn.IFNA(VLOOKUP(B18,Werte!A:D,2,0),"")</f>
        <v>0</v>
      </c>
      <c r="F18" s="63" t="s">
        <v>81</v>
      </c>
      <c r="G18" s="62" t="s">
        <v>82</v>
      </c>
    </row>
    <row r="19" spans="1:7" ht="165" x14ac:dyDescent="0.25">
      <c r="A19" s="31">
        <v>15</v>
      </c>
      <c r="B19" s="32" t="s">
        <v>47</v>
      </c>
      <c r="C19" s="33" t="str">
        <f>IF(AND(ISTEXT(B19),ISTEXT(#REF!)),"-","!")</f>
        <v>!</v>
      </c>
      <c r="D19" s="34">
        <f t="shared" si="0"/>
        <v>1</v>
      </c>
      <c r="E19" s="62">
        <f>_xlfn.IFNA(VLOOKUP(B19,Werte!A:D,2,0),"")</f>
        <v>0</v>
      </c>
      <c r="F19" s="63" t="s">
        <v>83</v>
      </c>
      <c r="G19" s="62" t="s">
        <v>84</v>
      </c>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4" priority="5">
      <formula>"Informationen!$C$12&lt;&gt;"""""</formula>
    </cfRule>
  </conditionalFormatting>
  <conditionalFormatting sqref="C3 C5:C1048576">
    <cfRule type="containsText" dxfId="3" priority="3" operator="containsText" text="!">
      <formula>NOT(ISERROR(SEARCH("!",C3)))</formula>
    </cfRule>
  </conditionalFormatting>
  <conditionalFormatting sqref="F5">
    <cfRule type="expression" dxfId="1" priority="1">
      <formula>#REF!="x"</formula>
    </cfRule>
  </conditionalFormatting>
  <conditionalFormatting sqref="G5:G296">
    <cfRule type="expression" dxfId="0" priority="9">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6:F12 F14: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102" t="s">
        <v>14</v>
      </c>
      <c r="B1" s="102"/>
      <c r="C1" s="102"/>
      <c r="D1" s="102"/>
      <c r="F1" s="103"/>
      <c r="G1" s="103"/>
      <c r="H1" s="103"/>
      <c r="I1" s="103"/>
      <c r="J1" s="103"/>
      <c r="K1" s="103"/>
      <c r="L1" s="103"/>
      <c r="M1" s="103"/>
      <c r="N1" s="103"/>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4"/>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6" t="s">
        <v>37</v>
      </c>
      <c r="B7" s="17"/>
      <c r="C7" s="18"/>
      <c r="D7" s="18"/>
    </row>
    <row r="8" spans="1:14" x14ac:dyDescent="0.25">
      <c r="A8" s="66" t="s">
        <v>38</v>
      </c>
      <c r="B8" s="17"/>
      <c r="C8" s="18"/>
      <c r="D8" s="18"/>
    </row>
    <row r="9" spans="1:14" x14ac:dyDescent="0.25">
      <c r="A9" s="65" t="s">
        <v>53</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39</v>
      </c>
      <c r="B12" s="17"/>
      <c r="C12" s="18"/>
      <c r="D12" s="18"/>
    </row>
    <row r="13" spans="1:14" x14ac:dyDescent="0.25">
      <c r="A13" s="66" t="s">
        <v>42</v>
      </c>
      <c r="B13" s="17"/>
      <c r="C13" s="18"/>
      <c r="D13" s="18"/>
    </row>
    <row r="14" spans="1:14" x14ac:dyDescent="0.25">
      <c r="A14" s="66" t="s">
        <v>43</v>
      </c>
      <c r="B14" s="17"/>
      <c r="C14" s="18"/>
      <c r="D14" s="18"/>
    </row>
    <row r="15" spans="1:14" ht="30" x14ac:dyDescent="0.25">
      <c r="A15" s="66" t="s">
        <v>44</v>
      </c>
      <c r="B15" s="17"/>
      <c r="C15" s="18"/>
      <c r="D15" s="18"/>
      <c r="F15" s="103"/>
      <c r="G15" s="103"/>
      <c r="H15" s="103"/>
      <c r="I15" s="103"/>
      <c r="J15" s="103"/>
      <c r="K15" s="103"/>
      <c r="L15" s="103"/>
      <c r="M15" s="103"/>
      <c r="N15" s="103"/>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2025-09-10T13:15:33Z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