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EAAE16F7-E98B-45B8-8625-4F9FFF6A2644}"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<sst xmlns="http://schemas.openxmlformats.org/spreadsheetml/2006/main" count="88" uniqueCount="73">
  <si>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</si>
  <si>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</si>
  <si>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</si>
  <si>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</si>
  <si>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</si>
  <si>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</si>
  <si>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</si>
  <si>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</si>
  <si>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</si>
  <si>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</si>
  <si>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</si>
  <si>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</si>
  <si>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</si>
  <si>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</si>
  <si>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</si>
  <si>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</si>
  <si>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</si>
  <si>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</si>
  <si>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</si>
  <si>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</si>
  <si>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</si>
  <si>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</si>
  <si>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</si>
  <si>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</si>
  <si>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</si>
  <si>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</si>
  <si>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</si>
  <si>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</si>
  <si>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</si>
  <si>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</si>
  <si>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</si>
  <si>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Berechnungsbeispiel meiner Dach-Volleinspeise Anlage 300 KwP finden Sie hier: http://bit.ly/4l8t2en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</si>
  <si>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</si>
  <si>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</si>
  <si>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</si>
  <si>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</si>
  <si>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</si>
  <si>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</si>
  <si>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</si>
  <si>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</si>
  <si>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</si>
  <si>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Meine Renditen sind bereits jetzt durch sehr hohe Bau-, Pacht- und Finanzierungskosten äußerst gering. Eine zusätzliche Belastung durch Einspeiseentgelte würde meinen sorgfältig kalkulierten Business Case unweigerlich ins Negative verkehren und meine wirtschaftliche Existenz gefährden. Ein solcher Schritt würde mein Vertrauen in die Verlässlichkeit der deutschen Wirtschaftspolitik nachhaltig zerstören und ein fatales Signal an alle senden, die bereit sind, für die Energiewende ins unternehmerische Risiko zu gehen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</si>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</sst>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4" workbookViewId="0">
      <selection activeCell="C12" sqref="C12:D12"/>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c r="D12" s="104"/>
      <c r="E12" s="31"/>
    </row>
    <row r="13" spans="1:5" ht="15.75" x14ac:dyDescent="0.25">
      <c r="A13" s="54"/>
      <c r="B13" s="53"/>
      <c r="C13" s="55" t="s">
        <v>6</v>
      </c>
      <c r="D13" s="79" t="s">
        <v>7</v>
      </c>
      <c r="E13" s="31"/>
    </row>
    <row r="14" spans="1:5" ht="15.75" x14ac:dyDescent="0.25">
      <c r="A14" s="56"/>
      <c r="B14" s="53" t="s">
        <v>8</v>
      </c>
      <c r="C14" s="57"/>
      <c r="D14" s="58"/>
      <c r="E14" s="31"/>
    </row>
    <row r="15" spans="1:5" ht="15.75" x14ac:dyDescent="0.25">
      <c r="A15" s="59" t="s">
        <v>9</v>
      </c>
      <c r="B15" s="60"/>
      <c r="C15" s="61" t="s">
        <v>10</v>
      </c>
      <c r="D15" s="62"/>
      <c r="E15" s="31"/>
    </row>
    <row r="16" spans="1:5" ht="15.75" x14ac:dyDescent="0.25">
      <c r="A16" s="59" t="s">
        <v>11</v>
      </c>
      <c r="B16" s="60"/>
      <c r="C16" s="63"/>
      <c r="D16" s="64"/>
      <c r="E16" s="31"/>
    </row>
    <row r="17" spans="1:5" ht="15.75" x14ac:dyDescent="0.25">
      <c r="A17" s="59" t="s">
        <v>12</v>
      </c>
      <c r="B17" s="65"/>
      <c r="C17" s="61" t="s">
        <v>13</v>
      </c>
      <c r="D17" s="77"/>
      <c r="E17" s="31"/>
    </row>
    <row r="18" spans="1:5" ht="15.75" customHeight="1" x14ac:dyDescent="0.25">
      <c r="A18" s="66"/>
      <c r="B18" s="112" t="s">
        <v>14</v>
      </c>
      <c r="C18" s="112"/>
      <c r="D18" s="113"/>
      <c r="E18" s="31"/>
    </row>
    <row r="19" spans="1:5" ht="19.5" customHeight="1" x14ac:dyDescent="0.25">
      <c r="A19" s="67"/>
      <c r="B19" s="112"/>
      <c r="C19" s="112"/>
      <c r="D19" s="113"/>
      <c r="E19" s="31"/>
    </row>
    <row r="20" spans="1:5" ht="24.95" customHeight="1" thickBot="1" x14ac:dyDescent="0.3">
      <c r="A20" s="100" t="s">
        <v>15</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16</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17</v>
      </c>
      <c r="B4" s="69" t="s">
        <v>18</v>
      </c>
      <c r="C4" s="70" t="s">
        <v>19</v>
      </c>
      <c r="D4" s="71" t="s">
        <v>20</v>
      </c>
      <c r="E4" s="71" t="s">
        <v>21</v>
      </c>
      <c r="F4" s="71" t="s">
        <v>22</v>
      </c>
      <c r="G4" s="68" t="s">
        <v>23</v>
      </c>
      <c r="H4" s="91"/>
      <c r="I4" s="87"/>
      <c r="J4" s="87"/>
      <c r="K4" s="87"/>
      <c r="L4" s="87"/>
      <c r="M4" s="87"/>
      <c r="N4" s="87"/>
      <c r="O4" s="96"/>
    </row>
    <row r="5" spans="1:15" ht="307.5" customHeight="1" x14ac:dyDescent="0.25">
      <c r="A5" s="41">
        <v>1</v>
      </c>
      <c r="B5" s="78" t="s">
        <v>24</v>
      </c>
      <c r="C5" s="43" t="str">
        <f>IF(AND(ISTEXT(B5),ISTEXT(#REF!)),"-","!")</f>
        <v>!</v>
      </c>
      <c r="D5" s="44">
        <f>IF(CONCATENATE(E5&amp;F5&amp;G5)="",0,1)</f>
        <v>1</v>
      </c>
      <c r="E5" s="72">
        <f>_xlfn.IFNA(VLOOKUP(B5,Werte!A:D,2,0),"")</f>
        <v>0</v>
      </c>
      <c r="F5" s="73" t="s">
        <v>25</v>
      </c>
      <c r="G5" s="72" t="s">
        <v>26</v>
      </c>
    </row>
    <row r="6" spans="1:15" ht="270" x14ac:dyDescent="0.25">
      <c r="A6" s="41">
        <v>2</v>
      </c>
      <c r="B6" s="78" t="s">
        <v>27</v>
      </c>
      <c r="C6" s="43" t="str">
        <f>IF(AND(ISTEXT(B6),ISTEXT(#REF!)),"-","!")</f>
        <v>!</v>
      </c>
      <c r="D6" s="44">
        <f t="shared" ref="D6:D69" si="0">IF(CONCATENATE(E6&amp;F6&amp;G6)="",0,1)</f>
        <v>1</v>
      </c>
      <c r="E6" s="72">
        <f>_xlfn.IFNA(VLOOKUP(B6,Werte!A:D,2,0),"")</f>
        <v>0</v>
      </c>
      <c r="F6" s="73" t="s">
        <v>28</v>
      </c>
      <c r="G6" s="72" t="s">
        <v>29</v>
      </c>
    </row>
    <row r="7" spans="1:15" ht="240" x14ac:dyDescent="0.25">
      <c r="A7" s="41">
        <v>3</v>
      </c>
      <c r="B7" s="78" t="s">
        <v>27</v>
      </c>
      <c r="C7" s="43" t="str">
        <f>IF(AND(ISTEXT(B7),ISTEXT(#REF!)),"-","!")</f>
        <v>!</v>
      </c>
      <c r="D7" s="44">
        <f t="shared" si="0"/>
        <v>1</v>
      </c>
      <c r="E7" s="72">
        <f>_xlfn.IFNA(VLOOKUP(B7,Werte!A:D,2,0),"")</f>
        <v>0</v>
      </c>
      <c r="F7" s="73" t="s">
        <v>30</v>
      </c>
      <c r="G7" s="72" t="s">
        <v>31</v>
      </c>
    </row>
    <row r="8" spans="1:15" ht="180" x14ac:dyDescent="0.25">
      <c r="A8" s="41">
        <v>4</v>
      </c>
      <c r="B8" s="78" t="s">
        <v>32</v>
      </c>
      <c r="C8" s="43" t="str">
        <f>IF(AND(ISTEXT(B8),ISTEXT(#REF!)),"-","!")</f>
        <v>!</v>
      </c>
      <c r="D8" s="44">
        <f t="shared" si="0"/>
        <v>1</v>
      </c>
      <c r="E8" s="72">
        <f>_xlfn.IFNA(VLOOKUP(B8,Werte!A:D,2,0),"")</f>
        <v>0</v>
      </c>
      <c r="F8" s="73" t="s">
        <v>33</v>
      </c>
      <c r="G8" s="72" t="s">
        <v>34</v>
      </c>
    </row>
    <row r="9" spans="1:15" ht="60" x14ac:dyDescent="0.25">
      <c r="A9" s="41">
        <v>5</v>
      </c>
      <c r="B9" s="80" t="s">
        <v>35</v>
      </c>
      <c r="C9" s="81" t="s">
        <v>36</v>
      </c>
      <c r="D9" s="44">
        <f t="shared" si="0"/>
        <v>1</v>
      </c>
      <c r="E9" s="82"/>
      <c r="F9" s="83" t="s">
        <v>37</v>
      </c>
      <c r="G9" s="88" t="s">
        <v>38</v>
      </c>
    </row>
    <row r="10" spans="1:15" ht="225" x14ac:dyDescent="0.25">
      <c r="A10" s="41">
        <v>6</v>
      </c>
      <c r="B10" s="80" t="s">
        <v>39</v>
      </c>
      <c r="C10" s="81" t="s">
        <v>36</v>
      </c>
      <c r="D10" s="44">
        <f t="shared" si="0"/>
        <v>1</v>
      </c>
      <c r="E10" s="82"/>
      <c r="F10" s="83" t="s">
        <v>40</v>
      </c>
      <c r="G10" s="88" t="s">
        <v>41</v>
      </c>
    </row>
    <row r="11" spans="1:15" ht="45" x14ac:dyDescent="0.25">
      <c r="A11" s="41">
        <v>7</v>
      </c>
      <c r="B11" s="80" t="s">
        <v>42</v>
      </c>
      <c r="C11" s="81" t="s">
        <v>36</v>
      </c>
      <c r="D11" s="44">
        <f t="shared" si="0"/>
        <v>1</v>
      </c>
      <c r="E11" s="82"/>
      <c r="F11" s="83" t="s">
        <v>43</v>
      </c>
      <c r="G11" s="88" t="s">
        <v>44</v>
      </c>
    </row>
    <row r="12" spans="1:15" ht="210" x14ac:dyDescent="0.25">
      <c r="A12" s="41">
        <v>8</v>
      </c>
      <c r="B12" s="84" t="s">
        <v>32</v>
      </c>
      <c r="C12" s="81" t="s">
        <v>36</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23</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24</v>
      </c>
      <c r="B4" s="25"/>
      <c r="C4" s="24"/>
      <c r="D4" s="23"/>
      <c r="F4" s="36"/>
      <c r="G4" s="36"/>
      <c r="H4" s="36"/>
      <c r="I4" s="36"/>
      <c r="J4" s="36"/>
      <c r="K4" s="36"/>
      <c r="L4" s="36"/>
      <c r="M4" s="36"/>
      <c r="N4" s="36"/>
      <c r="O4" s="40"/>
      <c r="P4" s="40"/>
    </row>
    <row r="5" spans="1:16" s="11" customFormat="1" x14ac:dyDescent="0.25">
      <c r="A5" s="34" t="s">
        <v>35</v>
      </c>
      <c r="B5" s="25"/>
      <c r="C5" s="24"/>
      <c r="D5" s="23"/>
      <c r="F5" s="36"/>
      <c r="G5" s="36"/>
      <c r="H5" s="36"/>
      <c r="I5" s="36"/>
      <c r="J5" s="36"/>
      <c r="K5" s="36"/>
      <c r="L5" s="36"/>
      <c r="M5" s="36"/>
      <c r="N5" s="36"/>
      <c r="O5" s="40"/>
      <c r="P5" s="40"/>
    </row>
    <row r="6" spans="1:16" x14ac:dyDescent="0.25">
      <c r="A6" s="34" t="s">
        <v>27</v>
      </c>
      <c r="B6" s="25"/>
      <c r="C6" s="24"/>
      <c r="D6" s="20"/>
      <c r="F6" s="36"/>
      <c r="G6" s="36"/>
      <c r="H6" s="36"/>
      <c r="I6" s="36"/>
      <c r="J6" s="36"/>
      <c r="K6" s="36"/>
      <c r="L6" s="36"/>
      <c r="M6" s="36"/>
      <c r="N6" s="36"/>
      <c r="O6" s="36"/>
      <c r="P6" s="36"/>
    </row>
    <row r="7" spans="1:16" x14ac:dyDescent="0.25">
      <c r="A7" s="76" t="s">
        <v>39</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32</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7</v>
      </c>
    </row>
    <row r="8" spans="1:4" x14ac:dyDescent="0.25">
      <c r="A8" s="19" t="s">
        <v>71</v>
      </c>
    </row>
    <row r="9" spans="1:4" x14ac:dyDescent="0.25">
      <c r="A9" s="19" t="s">
        <v>72</v>
      </c>
    </row>
    <row r="10" spans="1:4" x14ac:dyDescent="0.25">
      <c r="A10" s="19" t="s">
        <v>32</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2025-09-10T12:50:36Z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