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3.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4.xml" ContentType="application/vnd.openxmlformats-officedocument.drawing+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DieseArbeitsmappe" defaultThemeVersion="202300"/>
  <mc:AlternateContent xmlns:mc="http://schemas.openxmlformats.org/markup-compatibility/2006">
    <mc:Choice Requires="x15">
      <x15ac:absPath xmlns:x15ac="http://schemas.microsoft.com/office/spreadsheetml/2010/11/ac" url="https://team.intern.adns/websites/212/Freigegebene Dokumente/Cluster-Arbeitsbereiche/Cluster 2/Berichtspflicht_Wettbewerbsbeurteilung/_EXCEL Umsetzung/"/>
    </mc:Choice>
  </mc:AlternateContent>
  <xr:revisionPtr revIDLastSave="0" documentId="13_ncr:1_{47F1096F-04A7-403F-B467-6A1D8FF0756D}" xr6:coauthVersionLast="47" xr6:coauthVersionMax="47" xr10:uidLastSave="{00000000-0000-0000-0000-000000000000}"/>
  <bookViews>
    <workbookView xWindow="-120" yWindow="-120" windowWidth="29040" windowHeight="15240" tabRatio="774" activeTab="1" xr2:uid="{149BA9CB-55EE-4011-AF9B-FB70869860E2}"/>
  </bookViews>
  <sheets>
    <sheet name="Hinweise" sheetId="2" r:id="rId1"/>
    <sheet name="1 Unternehmensangaben" sheetId="3" r:id="rId2"/>
    <sheet name="2 Vorleistungsmarkt" sheetId="4" r:id="rId3"/>
    <sheet name="2.2.1 Dateneingabe" sheetId="12" r:id="rId4"/>
    <sheet name="3 Endkundenmarkt" sheetId="5" r:id="rId5"/>
    <sheet name="3.2.1 Dateneingabe" sheetId="9" r:id="rId6"/>
    <sheet name="3.2.2 Ergebnisse" sheetId="10" r:id="rId7"/>
    <sheet name="3.2.3 Dateneingabe" sheetId="11" r:id="rId8"/>
    <sheet name="4 Sonstiges" sheetId="6" r:id="rId9"/>
    <sheet name="Methodik" sheetId="7" r:id="rId10"/>
    <sheet name="Glossar" sheetId="13" r:id="rId11"/>
  </sheets>
  <definedNames>
    <definedName name="_ftn1" localSheetId="4">'3 Endkundenmarkt'!$U$225</definedName>
    <definedName name="_ftn1" localSheetId="5">'3.2.1 Dateneingabe'!#REF!</definedName>
    <definedName name="_ftn1" localSheetId="8">'4 Sonstiges'!#REF!</definedName>
    <definedName name="_ftnref1" localSheetId="4">'3 Endkundenmarkt'!$V$201</definedName>
    <definedName name="_ftnref1" localSheetId="5">'3.2.1 Dateneingabe'!#REF!</definedName>
    <definedName name="_ftnref1" localSheetId="8">'4 Sonstiges'!#REF!</definedName>
    <definedName name="_Hlk215561426" localSheetId="10">Glossar!$B$20</definedName>
    <definedName name="_xlnm.Print_Area" localSheetId="1">'1 Unternehmensangaben'!$A$1:$I$53</definedName>
    <definedName name="_xlnm.Print_Area" localSheetId="2">'2 Vorleistungsmarkt'!$A$1:$F$370</definedName>
    <definedName name="_xlnm.Print_Area" localSheetId="3">'2.2.1 Dateneingabe'!$A$1:$J$103</definedName>
    <definedName name="_xlnm.Print_Area" localSheetId="4">'3 Endkundenmarkt'!$A$1:$E$351</definedName>
    <definedName name="_xlnm.Print_Area" localSheetId="6">'3.2.2 Ergebnisse'!$A$1:$E$32</definedName>
    <definedName name="_xlnm.Print_Area" localSheetId="8">'4 Sonstiges'!$A$1:$E$27</definedName>
    <definedName name="_xlnm.Print_Area" localSheetId="10">Glossar!$A$1:$B$33</definedName>
    <definedName name="_xlnm.Print_Area" localSheetId="0">Hinweise!$A$1:$N$67</definedName>
    <definedName name="_xlnm.Print_Area" localSheetId="9">Methodik!$A$1:$P$176</definedName>
    <definedName name="HVt" localSheetId="0">#REF!</definedName>
    <definedName name="HVt">#REF!</definedName>
    <definedName name="HVt_Standort" localSheetId="0">#REF!</definedName>
    <definedName name="HVt_Standort">#REF!</definedName>
    <definedName name="Kommentar1" localSheetId="0">#REF!</definedName>
    <definedName name="Kommentar1">#REF!</definedName>
    <definedName name="Kommentar1.1" localSheetId="0">#REF!</definedName>
    <definedName name="Kommentar1.1">#REF!</definedName>
    <definedName name="Kommentar1.1.1" localSheetId="0">#REF!</definedName>
    <definedName name="Kommentar1.1.1">#REF!</definedName>
    <definedName name="Kommentar1.1.1.1" localSheetId="0">#REF!</definedName>
    <definedName name="Kommentar1.1.1.1">#REF!</definedName>
    <definedName name="Kommentar1.1.1.2" localSheetId="0">#REF!</definedName>
    <definedName name="Kommentar1.1.1.2">#REF!</definedName>
    <definedName name="Kommentar2.1" localSheetId="0">#REF!</definedName>
    <definedName name="Kommentar2.1">#REF!</definedName>
    <definedName name="Kommentar2.1.1" localSheetId="0">#REF!</definedName>
    <definedName name="Kommentar2.1.1">#REF!</definedName>
    <definedName name="Kommentar2.1.2" localSheetId="0">#REF!</definedName>
    <definedName name="Kommentar2.1.2">#REF!</definedName>
    <definedName name="Kommentar2.1.3" localSheetId="0">#REF!</definedName>
    <definedName name="Kommentar2.1.3">#REF!</definedName>
    <definedName name="Kommentar2.2" localSheetId="0">#REF!</definedName>
    <definedName name="Kommentar2.2">#REF!</definedName>
    <definedName name="Kommentar2.2.1" localSheetId="0">#REF!</definedName>
    <definedName name="Kommentar2.2.1">#REF!</definedName>
    <definedName name="Kommentar2.2.2" localSheetId="0">#REF!</definedName>
    <definedName name="Kommentar2.2.2">#REF!</definedName>
    <definedName name="Kommentar2.2.3" localSheetId="0">#REF!</definedName>
    <definedName name="Kommentar2.2.3">#REF!</definedName>
    <definedName name="Kommentar2.3" localSheetId="0">#REF!</definedName>
    <definedName name="Kommentar2.3">#REF!</definedName>
    <definedName name="Kommentar2.3.3" localSheetId="0">#REF!</definedName>
    <definedName name="Kommentar2.3.3">#REF!</definedName>
    <definedName name="Kommentar2.3.4" localSheetId="0">#REF!</definedName>
    <definedName name="Kommentar2.3.4">#REF!</definedName>
    <definedName name="Kommentar2.3.5" localSheetId="0">#REF!</definedName>
    <definedName name="Kommentar2.3.5">#REF!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2" i="10" l="1" a="1"/>
  <c r="C2" i="10" s="1"/>
  <c r="D2" i="10" a="1"/>
  <c r="D2" i="10" s="1"/>
  <c r="M3" i="11"/>
  <c r="M4" i="11"/>
  <c r="M5" i="11"/>
  <c r="M6" i="11"/>
  <c r="L3" i="11"/>
  <c r="L4" i="11"/>
  <c r="L5" i="11"/>
  <c r="L6" i="11"/>
  <c r="L2" i="11"/>
  <c r="M2" i="11"/>
  <c r="D127" i="9"/>
  <c r="D126" i="9"/>
  <c r="D125" i="9"/>
  <c r="D124" i="9"/>
  <c r="D123" i="9"/>
  <c r="D122" i="9"/>
  <c r="M31" i="11"/>
  <c r="L31" i="11"/>
  <c r="M30" i="11"/>
  <c r="L30" i="11"/>
  <c r="M29" i="11"/>
  <c r="L29" i="11"/>
  <c r="M28" i="11"/>
  <c r="L28" i="11"/>
  <c r="M27" i="11"/>
  <c r="L27" i="11"/>
  <c r="M26" i="11"/>
  <c r="L26" i="11"/>
  <c r="M25" i="11"/>
  <c r="L25" i="11"/>
  <c r="M24" i="11"/>
  <c r="L24" i="11"/>
  <c r="M23" i="11"/>
  <c r="L23" i="11"/>
  <c r="M22" i="11"/>
  <c r="L22" i="11"/>
  <c r="M21" i="11"/>
  <c r="L21" i="11"/>
  <c r="M20" i="11"/>
  <c r="L20" i="11"/>
  <c r="M19" i="11"/>
  <c r="L19" i="11"/>
  <c r="M18" i="11"/>
  <c r="L18" i="11"/>
  <c r="M17" i="11"/>
  <c r="L17" i="11"/>
  <c r="M16" i="11"/>
  <c r="L16" i="11"/>
  <c r="M15" i="11"/>
  <c r="L15" i="11"/>
  <c r="M14" i="11"/>
  <c r="L14" i="11"/>
  <c r="M13" i="11"/>
  <c r="L13" i="11"/>
  <c r="M12" i="11"/>
  <c r="L12" i="11"/>
  <c r="M11" i="11"/>
  <c r="L11" i="11"/>
  <c r="M10" i="11"/>
  <c r="L10" i="11"/>
  <c r="M9" i="11"/>
  <c r="L9" i="11"/>
  <c r="M8" i="11"/>
  <c r="L8" i="11"/>
  <c r="M7" i="11"/>
  <c r="L7" i="11"/>
  <c r="D31" i="10" a="1"/>
  <c r="D31" i="10" s="1"/>
  <c r="C31" i="10" a="1"/>
  <c r="C31" i="10" s="1"/>
  <c r="D30" i="10" a="1"/>
  <c r="D30" i="10" s="1"/>
  <c r="C30" i="10" a="1"/>
  <c r="C30" i="10" s="1"/>
  <c r="D29" i="10" a="1"/>
  <c r="D29" i="10" s="1"/>
  <c r="C29" i="10" a="1"/>
  <c r="C29" i="10" s="1"/>
  <c r="D28" i="10" a="1"/>
  <c r="D28" i="10" s="1"/>
  <c r="C28" i="10" a="1"/>
  <c r="C28" i="10" s="1"/>
  <c r="D27" i="10" a="1"/>
  <c r="D27" i="10" s="1"/>
  <c r="C27" i="10" a="1"/>
  <c r="C27" i="10" s="1"/>
  <c r="D26" i="10" a="1"/>
  <c r="D26" i="10" s="1"/>
  <c r="C26" i="10" a="1"/>
  <c r="C26" i="10" s="1"/>
  <c r="D25" i="10" a="1"/>
  <c r="D25" i="10" s="1"/>
  <c r="C25" i="10" a="1"/>
  <c r="C25" i="10" s="1"/>
  <c r="D24" i="10" a="1"/>
  <c r="D24" i="10" s="1"/>
  <c r="C24" i="10" a="1"/>
  <c r="C24" i="10" s="1"/>
  <c r="D23" i="10" a="1"/>
  <c r="D23" i="10" s="1"/>
  <c r="C23" i="10" a="1"/>
  <c r="C23" i="10" s="1"/>
  <c r="D22" i="10" a="1"/>
  <c r="D22" i="10" s="1"/>
  <c r="C22" i="10" a="1"/>
  <c r="C22" i="10" s="1"/>
  <c r="D21" i="10" a="1"/>
  <c r="D21" i="10" s="1"/>
  <c r="C21" i="10" a="1"/>
  <c r="C21" i="10" s="1"/>
  <c r="D20" i="10" a="1"/>
  <c r="D20" i="10" s="1"/>
  <c r="C20" i="10" a="1"/>
  <c r="C20" i="10" s="1"/>
  <c r="D19" i="10" a="1"/>
  <c r="D19" i="10" s="1"/>
  <c r="C19" i="10" a="1"/>
  <c r="C19" i="10" s="1"/>
  <c r="D18" i="10" a="1"/>
  <c r="D18" i="10" s="1"/>
  <c r="C18" i="10" a="1"/>
  <c r="C18" i="10" s="1"/>
  <c r="D17" i="10" a="1"/>
  <c r="D17" i="10" s="1"/>
  <c r="C17" i="10" a="1"/>
  <c r="C17" i="10" s="1"/>
  <c r="D16" i="10" a="1"/>
  <c r="D16" i="10" s="1"/>
  <c r="C16" i="10" a="1"/>
  <c r="C16" i="10" s="1"/>
  <c r="D15" i="10" a="1"/>
  <c r="D15" i="10" s="1"/>
  <c r="C15" i="10" a="1"/>
  <c r="C15" i="10" s="1"/>
  <c r="D14" i="10" a="1"/>
  <c r="D14" i="10" s="1"/>
  <c r="C14" i="10" a="1"/>
  <c r="C14" i="10" s="1"/>
  <c r="D13" i="10" a="1"/>
  <c r="D13" i="10" s="1"/>
  <c r="C13" i="10" a="1"/>
  <c r="C13" i="10" s="1"/>
  <c r="D12" i="10" a="1"/>
  <c r="D12" i="10" s="1"/>
  <c r="C12" i="10" a="1"/>
  <c r="C12" i="10" s="1"/>
  <c r="D11" i="10" a="1"/>
  <c r="D11" i="10" s="1"/>
  <c r="C11" i="10" a="1"/>
  <c r="C11" i="10" s="1"/>
  <c r="D10" i="10" a="1"/>
  <c r="D10" i="10" s="1"/>
  <c r="C10" i="10" a="1"/>
  <c r="C10" i="10" s="1"/>
  <c r="D9" i="10" a="1"/>
  <c r="D9" i="10" s="1"/>
  <c r="C9" i="10" a="1"/>
  <c r="C9" i="10" s="1"/>
  <c r="D8" i="10" a="1"/>
  <c r="D8" i="10" s="1"/>
  <c r="C8" i="10" a="1"/>
  <c r="C8" i="10" s="1"/>
  <c r="D7" i="10" a="1"/>
  <c r="D7" i="10" s="1"/>
  <c r="C7" i="10" a="1"/>
  <c r="C7" i="10" s="1"/>
  <c r="D6" i="10" a="1"/>
  <c r="D6" i="10" s="1"/>
  <c r="C6" i="10" a="1"/>
  <c r="C6" i="10" s="1"/>
  <c r="D5" i="10" a="1"/>
  <c r="D5" i="10" s="1"/>
  <c r="C5" i="10" a="1"/>
  <c r="C5" i="10" s="1"/>
  <c r="D4" i="10" a="1"/>
  <c r="D4" i="10" s="1"/>
  <c r="C4" i="10" a="1"/>
  <c r="C4" i="10" s="1"/>
  <c r="D3" i="10" a="1"/>
  <c r="D3" i="10" s="1"/>
  <c r="C3" i="10" a="1"/>
  <c r="C3" i="10" s="1"/>
  <c r="D115" i="9" l="1"/>
  <c r="D333" i="5" a="1"/>
  <c r="D333" i="5" s="1"/>
  <c r="D332" i="5" a="1"/>
  <c r="D332" i="5" s="1"/>
  <c r="D331" i="5" a="1"/>
  <c r="D331" i="5" s="1"/>
  <c r="D330" i="5" a="1"/>
  <c r="D330" i="5" s="1"/>
  <c r="B333" i="5" a="1"/>
  <c r="B333" i="5" s="1"/>
  <c r="B332" i="5" a="1"/>
  <c r="B332" i="5" s="1"/>
  <c r="B331" i="5" a="1"/>
  <c r="B331" i="5" s="1"/>
  <c r="B330" i="5" a="1"/>
  <c r="B330" i="5" s="1"/>
  <c r="D329" i="5" l="1" a="1"/>
  <c r="D329" i="5" s="1"/>
  <c r="B329" i="5" a="1"/>
  <c r="B329" i="5" s="1"/>
  <c r="AD3" i="6" l="1"/>
  <c r="AE313" i="5"/>
  <c r="AE302" i="5"/>
  <c r="AE290" i="5"/>
  <c r="AE279" i="5"/>
  <c r="AE268" i="5"/>
  <c r="AE256" i="5"/>
  <c r="AE245" i="5"/>
  <c r="AE3" i="5"/>
  <c r="V3" i="4"/>
  <c r="G27" i="3"/>
  <c r="G22" i="3"/>
  <c r="G3"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<sst xmlns="http://schemas.openxmlformats.org/spreadsheetml/2006/main" count="739" uniqueCount="386">
  <si>
    <t>Hinweise zum Ausfüllen des Formulars</t>
  </si>
  <si>
    <t xml:space="preserve">Mit dem nachfolgenden Fragebogen werden Auskünfte eingeholt, die für den Vollzug des </t>
  </si>
  <si>
    <t>Marktdaten werden als Bestands- oder Flussgröße zu den im Fragebogen angegebenen Stichtagen bzw. Zeiträumen</t>
  </si>
  <si>
    <t>abgefragt. An einigen Stellen werden zudem Ausführungen in Textform erbeten.</t>
  </si>
  <si>
    <t>Sämtliche Fragen im vorliegenden Fragebogen beziehen sich auf den geographischen Markt in Deutschland.</t>
  </si>
  <si>
    <t xml:space="preserve">Im Falle gesellschaftsrechtlicher Verbundenheiten sind die Auskünfte aller verbundenen und zusammengeschlossenen </t>
  </si>
  <si>
    <t>Unternehmen aggregiert zu erteilen. Diese sind in den Unternehmensstammdaten konkret zu benennen, damit erkennbar</t>
  </si>
  <si>
    <t>wird, für welche Unternehmen Angaben gemacht wurden.</t>
  </si>
  <si>
    <t>Bearbeitungshinweise:</t>
  </si>
  <si>
    <t>Anmerkungsfelder.</t>
  </si>
  <si>
    <t>vorsehen (bspw. in Euro). Bitte beachten Sie dies bei Ihrer Antwort und rechnen Sie Ihre Angaben ggf. in die</t>
  </si>
  <si>
    <t>erforderliche Einheit um.</t>
  </si>
  <si>
    <t>zusammengeschlossenen Unternehmen (Innenumsatzerlöse und Innenabsätze) sind nicht zu berücksichtigen.</t>
  </si>
  <si>
    <t>Datenschutzhinweis:</t>
  </si>
  <si>
    <t xml:space="preserve">Ihre personenbezogenen Daten werden zur weiteren Bearbeitung und Korrespondenz entsprechend der </t>
  </si>
  <si>
    <t>Datenschutzerklärung der Bundesnetzagentur verarbeitet.</t>
  </si>
  <si>
    <t xml:space="preserve">Diese können Sie über folgenden Link auf der Internetseite der Bundesnetzagentur abrufen: </t>
  </si>
  <si>
    <t>https://www.bundesnetzagentur.de/Datenschutz/. Sollte Ihnen ein Abruf der Datenschutzerklärung</t>
  </si>
  <si>
    <t>nicht möglich sein, kann Ihnen diese auch in Textform übermittelt werden.</t>
  </si>
  <si>
    <t>1 Unternehmensangaben</t>
  </si>
  <si>
    <t>Informationen enthalten Betriebs- und Geschäftsgeheimnisse:</t>
  </si>
  <si>
    <t xml:space="preserve">Ein Betriebs- und Geschäftsgeheimnis ist jede im Zusammenhang mit einem Betrieb stehende Tatsache, </t>
  </si>
  <si>
    <t xml:space="preserve">die nicht offenkundig, sondern nur einem eng begrenzten Personenkreis bekannt ist und nach dem Willen </t>
  </si>
  <si>
    <t>des Geheimnisinhabers aufgrund eines berechtigten wirtschaftlichen Interesses geheim gehalten werden soll.</t>
  </si>
  <si>
    <t>1.1 Name des Unternehmens</t>
  </si>
  <si>
    <t>Angabe</t>
  </si>
  <si>
    <t>1.2 Ansprechpartner/Kontakt</t>
  </si>
  <si>
    <t>1.3 Unternehmenstyp</t>
  </si>
  <si>
    <t>Jahr</t>
  </si>
  <si>
    <t>2 Vorleistungsmarkt</t>
  </si>
  <si>
    <t>2.1 Vertragsbeziehungen und Vereinbarungen</t>
  </si>
  <si>
    <t>Unternehmensart</t>
  </si>
  <si>
    <t>Name des Unternehmens</t>
  </si>
  <si>
    <t>Ja</t>
  </si>
  <si>
    <r>
      <t xml:space="preserve">Begründung </t>
    </r>
    <r>
      <rPr>
        <sz val="8.5"/>
        <rFont val="Arial"/>
        <family val="2"/>
      </rPr>
      <t>[Freitext]</t>
    </r>
  </si>
  <si>
    <t>2G</t>
  </si>
  <si>
    <t>4G</t>
  </si>
  <si>
    <t>5G</t>
  </si>
  <si>
    <t>2.4 Verhandlungsgebot</t>
  </si>
  <si>
    <t>Anzahl</t>
  </si>
  <si>
    <t>MNO</t>
  </si>
  <si>
    <t>2.4.5 Wie viele dieser Verhandlungen haben zu einem Vertragsabschluss geführt?</t>
  </si>
  <si>
    <t>2.4.6 Wie viele dieser Verhandlungen laufen derzeit noch?</t>
  </si>
  <si>
    <t>2.4.7 Wie viele dieser Verhandlungen wurden abgebrochen?</t>
  </si>
  <si>
    <r>
      <t xml:space="preserve">Dauer </t>
    </r>
    <r>
      <rPr>
        <sz val="8.5"/>
        <rFont val="Arial"/>
        <family val="2"/>
      </rPr>
      <t>(in Wochen)</t>
    </r>
  </si>
  <si>
    <t>2.5 Fragen zum Inhalt von Mobilfunkvorleistungsverträgen</t>
  </si>
  <si>
    <t>Soweit Sie als Anbieter oder Abnehmer von Mobilfunkvorleistungen im Markt aktiv sind:</t>
  </si>
  <si>
    <t xml:space="preserve">2.5.1 Vertragslaufzeiten und Anpassungsmöglichkeiten </t>
  </si>
  <si>
    <t>2.5.1.1 Wie lange ist die durchschnittliche Laufzeit Ihrer Verträge über solche Leistungen?</t>
  </si>
  <si>
    <r>
      <t xml:space="preserve">Dauer </t>
    </r>
    <r>
      <rPr>
        <sz val="8.5"/>
        <rFont val="Arial"/>
        <family val="2"/>
      </rPr>
      <t>(in Monaten)</t>
    </r>
  </si>
  <si>
    <t>2.5.1.2 Gibt es übliche Anpassungsmöglichkeiten in diesen Verträgen?</t>
  </si>
  <si>
    <t>2.5.1.4 Gibt es in diesen Verträgen üblicherweise Verlängerungsoptionen?</t>
  </si>
  <si>
    <t>Ausgestaltung Verlängerungsoptionen</t>
  </si>
  <si>
    <r>
      <t xml:space="preserve">Dauer der Verlängerung </t>
    </r>
    <r>
      <rPr>
        <sz val="8.5"/>
        <rFont val="Arial"/>
        <family val="2"/>
      </rPr>
      <t>(in Wochen)</t>
    </r>
  </si>
  <si>
    <t>2.5.2 Kündigungsfristen</t>
  </si>
  <si>
    <t>2.5.3 Bindungswirkung</t>
  </si>
  <si>
    <t>2.5.3.1 Gibt es üblicherweise Bestimmungen über den exklusiven Bezug von Mobilfunkvorleistungen in Vorleistungsverträgen?</t>
  </si>
  <si>
    <t>2.5.3.2 Falls ja, wie sind diese Exklusivitätsbestimmungen üblicherweise ausgestaltet, insbesondere in Bezug auf:</t>
  </si>
  <si>
    <r>
      <t xml:space="preserve">Art </t>
    </r>
    <r>
      <rPr>
        <sz val="8.5"/>
        <rFont val="Arial"/>
        <family val="2"/>
      </rPr>
      <t>(z.B. Vorleistungsbezug oder Weitervertrieb) (Freitext)</t>
    </r>
  </si>
  <si>
    <r>
      <t xml:space="preserve">Umfang </t>
    </r>
    <r>
      <rPr>
        <sz val="8.5"/>
        <rFont val="Arial"/>
        <family val="2"/>
      </rPr>
      <t>(in % vom Umsatz)</t>
    </r>
  </si>
  <si>
    <r>
      <t xml:space="preserve">Nachvertragliche Verpflichtungen </t>
    </r>
    <r>
      <rPr>
        <sz val="8.5"/>
        <rFont val="Arial"/>
        <family val="2"/>
      </rPr>
      <t>(Freitext)</t>
    </r>
  </si>
  <si>
    <t>2.5.3.3 Gibt es üblicherweise Regelungen über den Umgang mit Endkundenbeständen bei Vertragsbeendigung?</t>
  </si>
  <si>
    <r>
      <t xml:space="preserve">Art </t>
    </r>
    <r>
      <rPr>
        <sz val="8.5"/>
        <rFont val="Arial"/>
        <family val="2"/>
      </rPr>
      <t>(z.B. automatischer Übergang des Endkundenstamms auf MNO bei Vertragsbeendigung) (Freitext)</t>
    </r>
  </si>
  <si>
    <r>
      <t xml:space="preserve">Umfang </t>
    </r>
    <r>
      <rPr>
        <sz val="8.5"/>
        <rFont val="Arial"/>
        <family val="2"/>
      </rPr>
      <t>(z.B. Anteil am Umsatz/an Endkundenverträgen) (Freitext)</t>
    </r>
  </si>
  <si>
    <t>3 Endkundenmarkt</t>
  </si>
  <si>
    <t>3.1 Allgemein</t>
  </si>
  <si>
    <t>3.1.1 SIM-Profile</t>
  </si>
  <si>
    <t xml:space="preserve">3.1.1.1 Aktive SIM-Profile aus direkten Kundenverhältnissen MNO (inkl. Tochterunternehmen bzw. </t>
  </si>
  <si>
    <t xml:space="preserve">Privatkunden </t>
  </si>
  <si>
    <t>Geschäftskunden</t>
  </si>
  <si>
    <r>
      <t xml:space="preserve">Eigene aktive SIM-Profile mit Prepaid-Tarif </t>
    </r>
    <r>
      <rPr>
        <sz val="8.5"/>
        <rFont val="Arial"/>
        <family val="2"/>
      </rPr>
      <t>[Anzahl]</t>
    </r>
  </si>
  <si>
    <r>
      <t>Eigene SIM-Profile mit Postpaid-Tarif</t>
    </r>
    <r>
      <rPr>
        <sz val="8.5"/>
        <rFont val="Arial"/>
        <family val="2"/>
      </rPr>
      <t xml:space="preserve"> [Anzahl]</t>
    </r>
  </si>
  <si>
    <r>
      <t xml:space="preserve">Eigene SIM-Profile mit Postpaid-Tarif </t>
    </r>
    <r>
      <rPr>
        <sz val="8.5"/>
        <rFont val="Arial"/>
        <family val="2"/>
      </rPr>
      <t>[Anzahl]</t>
    </r>
  </si>
  <si>
    <r>
      <t xml:space="preserve">Eigene aktive SIM-Profile zur M2M-Nutzung </t>
    </r>
    <r>
      <rPr>
        <sz val="8.5"/>
        <rFont val="Arial"/>
        <family val="2"/>
      </rPr>
      <t>[Anzahl]</t>
    </r>
  </si>
  <si>
    <r>
      <t xml:space="preserve">Aktive SIM-Profile mit Prepaid-Tarif </t>
    </r>
    <r>
      <rPr>
        <sz val="8.5"/>
        <rFont val="Arial"/>
        <family val="2"/>
      </rPr>
      <t>[Anzahl]</t>
    </r>
  </si>
  <si>
    <r>
      <t>SIM-Profile mit Postpaid-Tarif</t>
    </r>
    <r>
      <rPr>
        <sz val="8.5"/>
        <rFont val="Arial"/>
        <family val="2"/>
      </rPr>
      <t xml:space="preserve"> [Anzahl]</t>
    </r>
  </si>
  <si>
    <r>
      <t xml:space="preserve">SIM-Profile mit Postpaid-Tarif </t>
    </r>
    <r>
      <rPr>
        <sz val="8.5"/>
        <rFont val="Arial"/>
        <family val="2"/>
      </rPr>
      <t>[Anzahl]</t>
    </r>
  </si>
  <si>
    <r>
      <t xml:space="preserve">Aktive SIM-Profile zur M2M-Nutzung </t>
    </r>
    <r>
      <rPr>
        <sz val="8.5"/>
        <rFont val="Arial"/>
        <family val="2"/>
      </rPr>
      <t>[Anzahl]</t>
    </r>
  </si>
  <si>
    <t xml:space="preserve">3.1.1.3 Aktive SIM-Profile aus Ihnen direkt zugeteilten Rufnummernblöcken, getrennt nach Privat- </t>
  </si>
  <si>
    <t>und Geschäftskunden</t>
  </si>
  <si>
    <r>
      <t xml:space="preserve">Eigene aktive Rufnummern ohne IMSI-Zuteilung </t>
    </r>
    <r>
      <rPr>
        <sz val="8.5"/>
        <rFont val="Arial"/>
        <family val="2"/>
      </rPr>
      <t>[Anzahl]</t>
    </r>
  </si>
  <si>
    <t xml:space="preserve">3.1.1.5 Aktive SIM-Profile aus indirekten Kundenverhältnissen von konzernunabhängigen Serviceprovidern (SP) </t>
  </si>
  <si>
    <t>und mobilen virtuellen Netzbetreibern (MVNO), getrennt nach Privat- und Geschäftskunden</t>
  </si>
  <si>
    <r>
      <t xml:space="preserve">Aktive SIM-Profile </t>
    </r>
    <r>
      <rPr>
        <sz val="8.5"/>
        <rFont val="Arial"/>
        <family val="2"/>
      </rPr>
      <t>[Anzahl]</t>
    </r>
  </si>
  <si>
    <t xml:space="preserve">3.1.1.6 Netzzuordnung (SIM-Profile insgesamt) </t>
  </si>
  <si>
    <r>
      <t xml:space="preserve">SIM-Profile im Netz der Deutschen Telekom AG </t>
    </r>
    <r>
      <rPr>
        <sz val="8.5"/>
        <rFont val="Arial"/>
        <family val="2"/>
      </rPr>
      <t>[Anzahl]</t>
    </r>
  </si>
  <si>
    <r>
      <t xml:space="preserve">SIM-Profile im Netz der Telefónica Germany GmbH &amp; Co. OHG </t>
    </r>
    <r>
      <rPr>
        <sz val="8.5"/>
        <rFont val="Arial"/>
        <family val="2"/>
      </rPr>
      <t>[Anzahl]</t>
    </r>
  </si>
  <si>
    <r>
      <t xml:space="preserve">SIM-Profile im Netz der Vodafone GmbH </t>
    </r>
    <r>
      <rPr>
        <sz val="8.5"/>
        <rFont val="Arial"/>
        <family val="2"/>
      </rPr>
      <t>[Anzahl]</t>
    </r>
  </si>
  <si>
    <r>
      <t xml:space="preserve">SIM-Profile im Netz der 1&amp;1 Mobilfunk GmbH </t>
    </r>
    <r>
      <rPr>
        <sz val="8.5"/>
        <rFont val="Arial"/>
        <family val="2"/>
      </rPr>
      <t>[Anzahl]</t>
    </r>
  </si>
  <si>
    <r>
      <t xml:space="preserve">SIM-Profile in sonstigen Netzen </t>
    </r>
    <r>
      <rPr>
        <sz val="8.5"/>
        <rFont val="Arial"/>
        <family val="2"/>
      </rPr>
      <t>[Anzahl]</t>
    </r>
  </si>
  <si>
    <t xml:space="preserve">3.1.2.1 Außenumsatzerlöse mit Endkunden </t>
  </si>
  <si>
    <t>Ohne Umsatz mit Endgeräten.</t>
  </si>
  <si>
    <r>
      <t xml:space="preserve">Außenumsatzerlöse </t>
    </r>
    <r>
      <rPr>
        <sz val="8.5"/>
        <rFont val="Arial"/>
        <family val="2"/>
      </rPr>
      <t>[in €]</t>
    </r>
  </si>
  <si>
    <t>3.1.2.2 Außenumsatzerlöse mit SP und MVNO (Vorleistung/Großhandel)</t>
  </si>
  <si>
    <t>3.1.4 Bündelprodukte</t>
  </si>
  <si>
    <r>
      <t xml:space="preserve">Anteil Bündelprodukte an Außenumsatzerlösen 2025 </t>
    </r>
    <r>
      <rPr>
        <sz val="8.5"/>
        <rFont val="Arial"/>
        <family val="2"/>
      </rPr>
      <t>[in %]</t>
    </r>
  </si>
  <si>
    <t>3.1.5 Wettbewerb</t>
  </si>
  <si>
    <t>Antwortmöglichkeiten nach der Likert-Skala; jeweils bezogen auf die Aussage „Wir können auf dem genannten Markt wettbewerbsfähige Produkte anbieten“.</t>
  </si>
  <si>
    <r>
      <rPr>
        <b/>
        <sz val="9.5"/>
        <rFont val="Arial"/>
        <family val="2"/>
      </rPr>
      <t>0</t>
    </r>
    <r>
      <rPr>
        <sz val="9.5"/>
        <rFont val="Arial"/>
        <family val="2"/>
      </rPr>
      <t xml:space="preserve"> = Nicht anwendbar, </t>
    </r>
    <r>
      <rPr>
        <b/>
        <sz val="9.5"/>
        <rFont val="Arial"/>
        <family val="2"/>
      </rPr>
      <t>1</t>
    </r>
    <r>
      <rPr>
        <sz val="9.5"/>
        <rFont val="Arial"/>
        <family val="2"/>
      </rPr>
      <t xml:space="preserve"> = Stimme überhaupt nicht zu,</t>
    </r>
    <r>
      <rPr>
        <b/>
        <sz val="9.5"/>
        <rFont val="Arial"/>
        <family val="2"/>
      </rPr>
      <t xml:space="preserve"> 2 </t>
    </r>
    <r>
      <rPr>
        <sz val="9.5"/>
        <rFont val="Arial"/>
        <family val="2"/>
      </rPr>
      <t xml:space="preserve">= Stimme nicht zu, </t>
    </r>
    <r>
      <rPr>
        <b/>
        <sz val="9.5"/>
        <rFont val="Arial"/>
        <family val="2"/>
      </rPr>
      <t>3</t>
    </r>
    <r>
      <rPr>
        <sz val="9.5"/>
        <rFont val="Arial"/>
        <family val="2"/>
      </rPr>
      <t xml:space="preserve"> = Neutral, </t>
    </r>
    <r>
      <rPr>
        <b/>
        <sz val="9.5"/>
        <rFont val="Arial"/>
        <family val="2"/>
      </rPr>
      <t>4</t>
    </r>
    <r>
      <rPr>
        <sz val="9.5"/>
        <rFont val="Arial"/>
        <family val="2"/>
      </rPr>
      <t xml:space="preserve"> = Stimme zu, </t>
    </r>
    <r>
      <rPr>
        <b/>
        <sz val="9.5"/>
        <rFont val="Arial"/>
        <family val="2"/>
      </rPr>
      <t>5</t>
    </r>
    <r>
      <rPr>
        <sz val="9.5"/>
        <rFont val="Arial"/>
        <family val="2"/>
      </rPr>
      <t xml:space="preserve"> = Stimme voll und ganz zu</t>
    </r>
  </si>
  <si>
    <t>3.1.5.1.1 Mobilfunkprodukte für Privatkunden</t>
  </si>
  <si>
    <t xml:space="preserve">3.1.5.1.2 Mobilfunkprodukte für Privatkunden als Teil eines Bündels mit einem Festnetz-Anschluss </t>
  </si>
  <si>
    <t xml:space="preserve">3.1.5.1.4 Mobilfunkprodukte für Geschäftskunden </t>
  </si>
  <si>
    <t xml:space="preserve">3.1.5.1.5 Mobilfunkprodukte für Geschäftskunden als Teil eines Bündels mit einem Festnetz-Anschluss </t>
  </si>
  <si>
    <t xml:space="preserve">3.1.5.1.7 Sonstige </t>
  </si>
  <si>
    <t>3.2 Abfrage der Preisentwicklung auf dem Endkundenmarkt</t>
  </si>
  <si>
    <r>
      <t xml:space="preserve">Endkundenprodukt </t>
    </r>
    <r>
      <rPr>
        <sz val="8.5"/>
        <rFont val="Arial"/>
        <family val="2"/>
      </rPr>
      <t>[Name]</t>
    </r>
  </si>
  <si>
    <r>
      <t>Angebotszeitraum</t>
    </r>
    <r>
      <rPr>
        <sz val="8.5"/>
        <rFont val="Arial"/>
        <family val="2"/>
      </rPr>
      <t xml:space="preserve"> [mm.jj – mm.jj]</t>
    </r>
  </si>
  <si>
    <r>
      <t xml:space="preserve">Funktechnologie </t>
    </r>
    <r>
      <rPr>
        <sz val="8.5"/>
        <rFont val="Arial"/>
        <family val="2"/>
      </rPr>
      <t>[4G/5G]</t>
    </r>
  </si>
  <si>
    <r>
      <t xml:space="preserve">Geschwindigkeit </t>
    </r>
    <r>
      <rPr>
        <sz val="8.5"/>
        <rFont val="Arial"/>
        <family val="2"/>
      </rPr>
      <t>[Mbit/s]</t>
    </r>
  </si>
  <si>
    <r>
      <t xml:space="preserve">Listenpreis </t>
    </r>
    <r>
      <rPr>
        <sz val="8.5"/>
        <rFont val="Arial"/>
        <family val="2"/>
      </rPr>
      <t>pro Monat (netto)</t>
    </r>
    <r>
      <rPr>
        <b/>
        <sz val="8.5"/>
        <rFont val="Arial"/>
        <family val="2"/>
      </rPr>
      <t xml:space="preserve"> </t>
    </r>
    <r>
      <rPr>
        <sz val="8.5"/>
        <rFont val="Arial"/>
        <family val="2"/>
      </rPr>
      <t>[€]</t>
    </r>
  </si>
  <si>
    <r>
      <t>Listenpreis Bereitstellungsentgelt</t>
    </r>
    <r>
      <rPr>
        <sz val="8.5"/>
        <rFont val="Arial"/>
        <family val="2"/>
      </rPr>
      <t xml:space="preserve"> (netto)</t>
    </r>
    <r>
      <rPr>
        <b/>
        <sz val="8.5"/>
        <rFont val="Arial"/>
        <family val="2"/>
      </rPr>
      <t xml:space="preserve"> </t>
    </r>
    <r>
      <rPr>
        <sz val="8.5"/>
        <rFont val="Arial"/>
        <family val="2"/>
      </rPr>
      <t>[€]</t>
    </r>
  </si>
  <si>
    <r>
      <t xml:space="preserve">Nutzerprofil </t>
    </r>
    <r>
      <rPr>
        <sz val="8.5"/>
        <rFont val="Arial"/>
        <family val="2"/>
      </rPr>
      <t>(Zuordnung des Verbrauchskorbs aus Tab.3)</t>
    </r>
  </si>
  <si>
    <r>
      <t xml:space="preserve">Post-paid / Pre-paid </t>
    </r>
    <r>
      <rPr>
        <sz val="8.5"/>
        <rFont val="Arial"/>
        <family val="2"/>
      </rPr>
      <t>[post/pre]</t>
    </r>
  </si>
  <si>
    <t>Low</t>
  </si>
  <si>
    <t>Basic</t>
  </si>
  <si>
    <t>Medium</t>
  </si>
  <si>
    <t>High</t>
  </si>
  <si>
    <t>unlimited</t>
  </si>
  <si>
    <t>Very High</t>
  </si>
  <si>
    <t>Datentarif</t>
  </si>
  <si>
    <t>Tabelle 3: Verbrauchskörbe</t>
  </si>
  <si>
    <t>Verbrauchskorb</t>
  </si>
  <si>
    <t>Datenvolumen X</t>
  </si>
  <si>
    <t>Minuten</t>
  </si>
  <si>
    <t>Technologie</t>
  </si>
  <si>
    <t>Geschwindigkeit</t>
  </si>
  <si>
    <t>X &lt; 5GB</t>
  </si>
  <si>
    <t>mindestens 100</t>
  </si>
  <si>
    <t>-</t>
  </si>
  <si>
    <t>5GB ≤ X &lt; 15GB</t>
  </si>
  <si>
    <t>mindestens 500</t>
  </si>
  <si>
    <t>mindestens 4G</t>
  </si>
  <si>
    <t>15GB ≤ X &lt; 100GB</t>
  </si>
  <si>
    <t>mindestens 50 Mbit/s</t>
  </si>
  <si>
    <t>mindestens 5G</t>
  </si>
  <si>
    <t>mindestens 100 Mbit/s</t>
  </si>
  <si>
    <t>mindestens 150 Mbit/s</t>
  </si>
  <si>
    <t>Punktwert</t>
  </si>
  <si>
    <t>4 Sonstiges</t>
  </si>
  <si>
    <t>4.1 Wettbewerbssituation</t>
  </si>
  <si>
    <r>
      <t xml:space="preserve">Eingabe </t>
    </r>
    <r>
      <rPr>
        <sz val="8.5"/>
        <rFont val="Arial"/>
        <family val="2"/>
      </rPr>
      <t>[Freitext]</t>
    </r>
  </si>
  <si>
    <t xml:space="preserve">4.2 Kennzahlen </t>
  </si>
  <si>
    <r>
      <t xml:space="preserve">Anmerkungen zu den Angaben dieser Seite </t>
    </r>
    <r>
      <rPr>
        <sz val="8.5"/>
        <rFont val="Arial"/>
        <family val="2"/>
      </rPr>
      <t>[maximal 500 Zeichen]</t>
    </r>
  </si>
  <si>
    <t>menge existiert, so wird um einen entsprechenden Hinweis gebeten.</t>
  </si>
  <si>
    <t>enthalten (mit DSL/Glasfaser Komponenten)?</t>
  </si>
  <si>
    <t>3.1.1.2 Aktive SIM-Profile aus indirekten Kundenverhältnissen - Teilnehmer konzernunabhängiger Service-</t>
  </si>
  <si>
    <t>Provider (SP) und mobiler virtueller Netzbetreiber (MVNO), getrennt nach Privat- und Geschäftskunden</t>
  </si>
  <si>
    <t>getrennt nach Privat- und Geschäftskunden</t>
  </si>
  <si>
    <t xml:space="preserve">3.1.1.4 Aktive SIM-Profile aus Rufnummernblöcken, die Mobilfunknetzbetreibern (MNO) zugeteilt wurden, </t>
  </si>
  <si>
    <t xml:space="preserve">3.1.4.2 Falls Sie die vorige Frage mit ja beantwortet haben, welchen prozentualen Anteil haben </t>
  </si>
  <si>
    <t>diese an Ihren Außenumsatzerlösen mit Mobilfunk (ohne Endgeräte)?</t>
  </si>
  <si>
    <t xml:space="preserve">3.1.5.1.3 Fixed-Mobile-Convergence-Produkte für Privatkunden, in denen die Versorgung mit Mobilfunk vornehmlich der Erhöhung der </t>
  </si>
  <si>
    <t xml:space="preserve">Ausfallsicherheit bzw. der Erhöhung der Kapazität dient </t>
  </si>
  <si>
    <t xml:space="preserve">3.1.5.1.6 Fixed-Mobile-Convergence-Produkte für Geschäftskunden, in denen die Versorgung mit Mobilfunk vornehmlich der Erhöhung der </t>
  </si>
  <si>
    <t>Ausfallsicherheit bzw. der Erhöhung der Kapazität dient</t>
  </si>
  <si>
    <t xml:space="preserve">Zugang zu Ihrem nationalen Mobilfunknetz gewähren bzw. zu Mobilfunknetzbetreibern, von denen Sie derartigen Zugang erhalten, </t>
  </si>
  <si>
    <t>folgende Informationen an:</t>
  </si>
  <si>
    <t>2.5.2.2 Gibt es üblicherweise besondere Regelungen, wie einseitige Kündigungsmöglichkeiten</t>
  </si>
  <si>
    <t>oder Kündigungsmöglichkeiten, die an besondere Sachgründe geknüpft sind?</t>
  </si>
  <si>
    <t xml:space="preserve">Ein Betriebs- und Geschäftsgeheimnis ist jede im Zusammenhang mit einem Betrieb stehende Tatsache, die nicht offenkundig, sondern nur einem eng begrenzten Personenkreis bekannt ist und nach dem Willen </t>
  </si>
  <si>
    <t>Ein Betriebs- und Geschäftsgeheimnis ist jede im Zusammenhang mit einem Betrieb stehende Tatsache, die nicht offenkundig, sondern nur einem eng begrenzten</t>
  </si>
  <si>
    <t>Personenkreis bekannt ist und nach dem Willen des Geheimnisinhabers aufgrund eines berechtigten wirtschaftlichen Interesses geheim gehalten werden soll.</t>
  </si>
  <si>
    <t xml:space="preserve">Preise für den Datenverkehr pro Gigabyte jeweils zum Stichtag 31.12. der letzten drei Jahre. Ausgenommen hiervon sind Vereinbarungen im Zusammenhang mit </t>
  </si>
  <si>
    <t>International Roaming-Diensten. Sofern keine Regelung über eine Bepreisung des Datenverkehrs nach der in Anspruch genommenen tatsächlichen Datenverkehrs-</t>
  </si>
  <si>
    <t>2.4.1 Wie viele Nachfragen nach Mobilfunkvorleistungszugang hat Ihr Unternehmen im Abfragezeitraum von Diensteanbietern</t>
  </si>
  <si>
    <t xml:space="preserve">und MVNO erhalten? </t>
  </si>
  <si>
    <t>2.4.2 Mit wie vielen dieser Nachfrager hat Ihr Unternehmen Verhandlungen über Mobilfunkvorleistungszugang geführt?</t>
  </si>
  <si>
    <t>2.4.3 Wie viele Anfragen nach Mobilfunkvorleistungszugang hat Ihr Unternehmen im Abfragezeitraum an Mobilfunknetzbetreiber gestellt?</t>
  </si>
  <si>
    <t>2.4.4 Mit wie vielen dieser Anbieter hat Ihr Unternehmen im Abfragezeitraum Verhandlungen über Mobilfunkvorleistungszugang geführt?</t>
  </si>
  <si>
    <t>(im Sinne von Neuverhandlungen)?</t>
  </si>
  <si>
    <t xml:space="preserve">Ein Betriebs- und Geschäftsgeheimnis ist jede im Zusammenhang mit einem Betrieb stehende Tatsache, die nicht offenkundig, </t>
  </si>
  <si>
    <t>sondern nur einem eng begrenzten Personenkreis bekannt ist und nach dem Willen des Geheimnisinhabers aufgrund des</t>
  </si>
  <si>
    <t>Geheimnisinhabers aufgrund eines berechtigten wirtschaftlichen Interesses geheim gehalten werden soll.</t>
  </si>
  <si>
    <t xml:space="preserve">4.1.1 Wie schätzen Sie die Wettbewerbssituation auf dem mobilen Breitbandmarkt ein und welche Kennzahlen </t>
  </si>
  <si>
    <t>untermauern Ihre Einschätzung?</t>
  </si>
  <si>
    <t>3.1.3 Unternehmenskennzahlen</t>
  </si>
  <si>
    <t xml:space="preserve">3.1.3.1 Wie haben sich folgende Kennzahlen in den letzten fünf Jahren (2021-2025) entwickelt? </t>
  </si>
  <si>
    <r>
      <t xml:space="preserve">ARPU </t>
    </r>
    <r>
      <rPr>
        <sz val="8.5"/>
        <rFont val="Arial"/>
        <family val="2"/>
      </rPr>
      <t>[in €/Nutzer]</t>
    </r>
  </si>
  <si>
    <r>
      <t xml:space="preserve">Netto-Neukunden </t>
    </r>
    <r>
      <rPr>
        <sz val="8.5"/>
        <rFont val="Arial"/>
        <family val="2"/>
      </rPr>
      <t>(Zuwachs minus Abgänge)</t>
    </r>
    <r>
      <rPr>
        <b/>
        <sz val="8.5"/>
        <rFont val="Arial"/>
        <family val="2"/>
      </rPr>
      <t xml:space="preserve"> </t>
    </r>
    <r>
      <rPr>
        <sz val="8.5"/>
        <rFont val="Arial"/>
        <family val="2"/>
      </rPr>
      <t>[Zahl]</t>
    </r>
  </si>
  <si>
    <r>
      <t xml:space="preserve">Durchschnittlicher Datenverbrauch </t>
    </r>
    <r>
      <rPr>
        <sz val="8.5"/>
        <rFont val="Arial"/>
        <family val="2"/>
      </rPr>
      <t>pro Nutzer pro Monat [in GB]</t>
    </r>
  </si>
  <si>
    <t>Zuordnungshilfe Verbrauchskorb</t>
  </si>
  <si>
    <t>- die Gewichtung gilt nicht für reine Datentarife.</t>
  </si>
  <si>
    <t>3 Punkte;</t>
  </si>
  <si>
    <t>0,5 Punkte;</t>
  </si>
  <si>
    <t>1 Punkt;</t>
  </si>
  <si>
    <t>1,5 Punkte;</t>
  </si>
  <si>
    <r>
      <rPr>
        <b/>
        <i/>
        <sz val="9.5"/>
        <rFont val="Arial"/>
        <family val="2"/>
      </rPr>
      <t>a.</t>
    </r>
    <r>
      <rPr>
        <i/>
        <sz val="9.5"/>
        <rFont val="Arial"/>
        <family val="2"/>
      </rPr>
      <t xml:space="preserve"> Datenvolumen: </t>
    </r>
  </si>
  <si>
    <r>
      <rPr>
        <b/>
        <i/>
        <sz val="9.5"/>
        <rFont val="Arial"/>
        <family val="2"/>
      </rPr>
      <t>b.</t>
    </r>
    <r>
      <rPr>
        <i/>
        <sz val="9.5"/>
        <rFont val="Arial"/>
        <family val="2"/>
      </rPr>
      <t xml:space="preserve"> Minuten: </t>
    </r>
  </si>
  <si>
    <r>
      <rPr>
        <b/>
        <i/>
        <sz val="9.5"/>
        <rFont val="Arial"/>
        <family val="2"/>
      </rPr>
      <t>c.</t>
    </r>
    <r>
      <rPr>
        <i/>
        <sz val="9.5"/>
        <rFont val="Arial"/>
        <family val="2"/>
      </rPr>
      <t xml:space="preserve"> Technologie: </t>
    </r>
  </si>
  <si>
    <r>
      <rPr>
        <b/>
        <i/>
        <sz val="9.5"/>
        <rFont val="Arial"/>
        <family val="2"/>
      </rPr>
      <t xml:space="preserve">d. </t>
    </r>
    <r>
      <rPr>
        <i/>
        <sz val="9.5"/>
        <rFont val="Arial"/>
        <family val="2"/>
      </rPr>
      <t xml:space="preserve">Geschwindigkeit: </t>
    </r>
  </si>
  <si>
    <t xml:space="preserve">    bieten zu können.</t>
  </si>
  <si>
    <t xml:space="preserve">  Summe 4,5 Pkt. erzielt, im Fall der Verbrauchskörbe Basic und Low von in Summe 3 Pkt. </t>
  </si>
  <si>
    <t>- ein Tarif ist (nur) einem Verbrauchskorb zuzuordnen, wenn er mindestens einen Punktwert von in</t>
  </si>
  <si>
    <t>- ein Tarif, der weder in einem beliebigen Verbrauchskorb mindestens 4,5 Punkte noch in den Ver-</t>
  </si>
  <si>
    <t xml:space="preserve">  nen, in dem er den höchsten erreichten Punktwert aufweist.</t>
  </si>
  <si>
    <t xml:space="preserve">  brauchskörben Basic bzw. Low mindestens 3 Punkte erzielt, ist dem Verbrauchskorb zuzuord-</t>
  </si>
  <si>
    <t>3.2.1 Verbrauchskorbbetrachtung der ertragsstärksten Tarife</t>
  </si>
  <si>
    <r>
      <rPr>
        <b/>
        <sz val="9.5"/>
        <rFont val="Arial"/>
        <family val="2"/>
      </rPr>
      <t>Tabelle 2:</t>
    </r>
    <r>
      <rPr>
        <sz val="9.5"/>
        <rFont val="Arial"/>
        <family val="2"/>
      </rPr>
      <t xml:space="preserve"> Ertragsstärkste Tarife</t>
    </r>
  </si>
  <si>
    <t>Bearbeitungsstand</t>
  </si>
  <si>
    <t>Fehlende Tarife</t>
  </si>
  <si>
    <t>3.2.2  Gewichteter Mittelwert je Verbrauchskorb</t>
  </si>
  <si>
    <r>
      <rPr>
        <sz val="12"/>
        <rFont val="Arial"/>
        <family val="2"/>
      </rPr>
      <t xml:space="preserve">zu 3.2.1 </t>
    </r>
    <r>
      <rPr>
        <b/>
        <sz val="12"/>
        <rFont val="Arial"/>
        <family val="2"/>
      </rPr>
      <t>Verbrauchskorbbetrachtung der ertragsstärksten Tarife</t>
    </r>
  </si>
  <si>
    <r>
      <t xml:space="preserve">Bei der Zuordnung der Tarife gemäß </t>
    </r>
    <r>
      <rPr>
        <i/>
        <sz val="9.5"/>
        <rFont val="Arial"/>
        <family val="2"/>
      </rPr>
      <t>Tabelle 3: Verbrauchskörbe</t>
    </r>
    <r>
      <rPr>
        <sz val="9.5"/>
        <rFont val="Arial"/>
        <family val="2"/>
      </rPr>
      <t xml:space="preserve"> gilt:</t>
    </r>
  </si>
  <si>
    <r>
      <rPr>
        <b/>
        <sz val="9.5"/>
        <rFont val="Arial"/>
        <family val="2"/>
      </rPr>
      <t>1.</t>
    </r>
    <r>
      <rPr>
        <sz val="9.5"/>
        <rFont val="Arial"/>
        <family val="2"/>
      </rPr>
      <t xml:space="preserve"> jedem erfüllten Kriterium aus </t>
    </r>
    <r>
      <rPr>
        <i/>
        <sz val="9.5"/>
        <rFont val="Arial"/>
        <family val="2"/>
      </rPr>
      <t>Tabelle 2: Ertragsstärkste Tarife</t>
    </r>
    <r>
      <rPr>
        <sz val="9.5"/>
        <rFont val="Arial"/>
        <family val="2"/>
      </rPr>
      <t xml:space="preserve"> wird ein Punktwert (Pkt.) zugeordnet:</t>
    </r>
  </si>
  <si>
    <r>
      <rPr>
        <sz val="12"/>
        <rFont val="Arial"/>
        <family val="2"/>
      </rPr>
      <t xml:space="preserve">zu 3.2.2 </t>
    </r>
    <r>
      <rPr>
        <b/>
        <sz val="12"/>
        <rFont val="Arial"/>
        <family val="2"/>
      </rPr>
      <t>Gewichteter Mittelwert je Verbrauchskorb</t>
    </r>
  </si>
  <si>
    <t xml:space="preserve">Die Zuordnungshilfe zu den Verbrauchskörben orientiert sich an den folgenden, vorgegebenen Verbrauchskörben: </t>
  </si>
  <si>
    <r>
      <rPr>
        <b/>
        <sz val="9.5"/>
        <rFont val="Arial"/>
        <family val="2"/>
      </rPr>
      <t xml:space="preserve">Tabelle 5: </t>
    </r>
    <r>
      <rPr>
        <sz val="9.5"/>
        <rFont val="Arial"/>
        <family val="2"/>
      </rPr>
      <t>günstigste Tarife je Verbrauchskorb</t>
    </r>
  </si>
  <si>
    <t>1. Gewichteter Mittelwert des monatlichen Listenpreises</t>
  </si>
  <si>
    <t>entspricht der beschriebenen Punktwert-Methodik und wurde entsprechend als Formel umgesetzt.</t>
  </si>
  <si>
    <t xml:space="preserve">Im Rahmen der Beantwortung von Frage 3.2.1 werden für jedes Kalenderjahr von 2021 bis 2025 die jeweils zehn ertragsstärksten Tarife der entsprechenden Jahre ermittelt. Auf Basis dieser </t>
  </si>
  <si>
    <t>Auswahl erfolgt in Abschnitt 3.2.2 die (automatisierte) Bildung zweier gewichteter Mittelwerte:</t>
  </si>
  <si>
    <t xml:space="preserve">Für jeden Verbrauchskorb wird innerhalb des jeweiligen Jahres der durchschnittliche monatliche Listenpreis ermittelt. Die Berechnung erfolgt nach dem in Beispiel 2b dargestellten Verfahren, </t>
  </si>
  <si>
    <t>wobei die einzelnen Listenpreise anhand der jeweiligen Kundenzahl gewichtet werden. Auf diese Weise spiegelt der resultierende Mittelwert die nach Kundenzahl gewichtete durchschnittliche</t>
  </si>
  <si>
    <t>Preisstruktur des jeweiligen Verbrauchskorbs wider.</t>
  </si>
  <si>
    <r>
      <rPr>
        <b/>
        <sz val="8.5"/>
        <color theme="1"/>
        <rFont val="Arial"/>
        <family val="2"/>
      </rPr>
      <t>Gewichteter Mittelwert:</t>
    </r>
    <r>
      <rPr>
        <sz val="8.5"/>
        <color theme="1"/>
        <rFont val="Arial"/>
        <family val="2"/>
      </rPr>
      <t xml:space="preserve"> monatlicher Listenpreis pro GB-Datenvolumen</t>
    </r>
  </si>
  <si>
    <r>
      <rPr>
        <b/>
        <sz val="8.5"/>
        <color theme="1"/>
        <rFont val="Arial"/>
        <family val="2"/>
      </rPr>
      <t xml:space="preserve">Gewichteter Mittelwert: </t>
    </r>
    <r>
      <rPr>
        <sz val="8.5"/>
        <color theme="1"/>
        <rFont val="Arial"/>
        <family val="2"/>
      </rPr>
      <t>monatlicher Listenpreis</t>
    </r>
  </si>
  <si>
    <t>2. Gewichteter Mittelwert des Preises pro GB-Datenvolumen</t>
  </si>
  <si>
    <t xml:space="preserve">Für jeden Verbrauchskorb wird innerhalb des jeweiligen Jahres der durchschnittliche Preis pro GB Datenvolumen ermittelt. Die Berechnung erfolgt nach dem in Beispiel 2a dargestellten Verfahren, </t>
  </si>
  <si>
    <t>wobei die einzelnen Preise pro GB anhand der jeweiligen Kundenzahl gewichtet werden. Das bedeutet, dass die Preise der Tarife, die einem bestimmten Verbrauchskorb zugeordnet sind, proportional</t>
  </si>
  <si>
    <t xml:space="preserve">zur Größe ihrer Kundenbasis in die Berechnung des gewichteten Durchschnitts einfließen. Auf diese Weise repräsentiert der resultierende Mittelwert die nach Kundenzahl gewichtete durchschnittliche </t>
  </si>
  <si>
    <t>Preisstruktur für das Datenvolumen innerhalb des jeweiligen Verbrauchskorbs. Es handelt sich hierbei um eine vereinfachte Darstellung - die Auswahl der Tarife soll sich allein nach dem</t>
  </si>
  <si>
    <t>Datenvolumen richten; Preisanteile für Sprache, SMS und sonstige Dienstleistungen bleiben unberücksichtigt.</t>
  </si>
  <si>
    <t xml:space="preserve">Um die Beantwortung des Fragebogens für die Beteiligten so wenig zeitintensiv wie möglich zu gestalten, erfolgt die Berechnung der gewichteten Mittelwerte automatisiert auf Basis einer </t>
  </si>
  <si>
    <t>3.2.3  Günstigster Tarif je Verbrauchskorb</t>
  </si>
  <si>
    <r>
      <rPr>
        <b/>
        <sz val="9.5"/>
        <rFont val="Arial"/>
        <family val="2"/>
      </rPr>
      <t>Tabelle 4:</t>
    </r>
    <r>
      <rPr>
        <sz val="9.5"/>
        <rFont val="Arial"/>
        <family val="2"/>
      </rPr>
      <t xml:space="preserve"> Mittelwerte</t>
    </r>
  </si>
  <si>
    <r>
      <t>vollständigen Beantwortung von Frage</t>
    </r>
    <r>
      <rPr>
        <i/>
        <sz val="9.5"/>
        <rFont val="Arial"/>
        <family val="2"/>
      </rPr>
      <t xml:space="preserve"> 3.2.1 Verbrauchskorbbetrachtung der ertragsstärksten Tarife.</t>
    </r>
    <r>
      <rPr>
        <sz val="9.5"/>
        <rFont val="Arial"/>
        <family val="2"/>
      </rPr>
      <t xml:space="preserve"> Die Berechnung der gewichteten Mittelwerte setzt die im Vorangegangenen beschriebene Methodik exakt um.</t>
    </r>
  </si>
  <si>
    <r>
      <rPr>
        <sz val="12"/>
        <rFont val="Arial"/>
        <family val="2"/>
      </rPr>
      <t xml:space="preserve">zu 3.2.3 </t>
    </r>
    <r>
      <rPr>
        <b/>
        <sz val="12"/>
        <rFont val="Arial"/>
        <family val="2"/>
      </rPr>
      <t>Günstigster Tarif je Verbrauchskorb</t>
    </r>
  </si>
  <si>
    <t xml:space="preserve">Nachdem im vorherigen Teil der Abfrage die Mittelwerte für Verbrauchskörbe abgefragt wurden, folgt nun die Abfrage der preisgünstigsten Tarifoptionen für jeden Verbrauchskorb. Die Betrachtung umfasst dieselben sechs </t>
  </si>
  <si>
    <t xml:space="preserve">Verbrauchskörbe (siehe Tabelle 3) - allerdings soll an dieser Stelle - anders als bei der Berechnung des Mittelwerts, bei der die Zuordnung in die Verbrauchskörbe anhand eines Punktesystems erfolgt ist - für jeden einzelnen </t>
  </si>
  <si>
    <t>Bedingung erfüllt</t>
  </si>
  <si>
    <t>Falsch zugeordnetes Kriterium</t>
  </si>
  <si>
    <r>
      <t xml:space="preserve">Betrag </t>
    </r>
    <r>
      <rPr>
        <sz val="8.5"/>
        <rFont val="Arial"/>
        <family val="2"/>
      </rPr>
      <t>in €</t>
    </r>
  </si>
  <si>
    <r>
      <t>inkl. Datenvolumen</t>
    </r>
    <r>
      <rPr>
        <vertAlign val="superscript"/>
        <sz val="8.5"/>
        <rFont val="Arial"/>
        <family val="2"/>
      </rPr>
      <t>1</t>
    </r>
    <r>
      <rPr>
        <b/>
        <sz val="8.5"/>
        <rFont val="Arial"/>
        <family val="2"/>
      </rPr>
      <t xml:space="preserve"> </t>
    </r>
    <r>
      <rPr>
        <sz val="8.5"/>
        <rFont val="Arial"/>
        <family val="2"/>
      </rPr>
      <t>(ungedrosselt, pro Monat)</t>
    </r>
    <r>
      <rPr>
        <b/>
        <sz val="8.5"/>
        <rFont val="Arial"/>
        <family val="2"/>
      </rPr>
      <t xml:space="preserve"> </t>
    </r>
    <r>
      <rPr>
        <sz val="8.5"/>
        <rFont val="Arial"/>
        <family val="2"/>
      </rPr>
      <t>[GB]</t>
    </r>
  </si>
  <si>
    <t>Erläuterungen</t>
  </si>
  <si>
    <r>
      <rPr>
        <vertAlign val="superscript"/>
        <sz val="9.5"/>
        <color theme="0"/>
        <rFont val="Arial"/>
        <family val="2"/>
      </rPr>
      <t xml:space="preserve">1 </t>
    </r>
    <r>
      <rPr>
        <sz val="9.5"/>
        <color theme="0"/>
        <rFont val="Arial"/>
        <family val="2"/>
      </rPr>
      <t>bei unbegrenztem Datenvolumen bitte "unlimited" angeben</t>
    </r>
  </si>
  <si>
    <r>
      <rPr>
        <vertAlign val="superscript"/>
        <sz val="9.5"/>
        <color theme="0"/>
        <rFont val="Arial"/>
        <family val="2"/>
      </rPr>
      <t xml:space="preserve">2 </t>
    </r>
    <r>
      <rPr>
        <sz val="9.5"/>
        <color theme="0"/>
        <rFont val="Arial"/>
        <family val="2"/>
      </rPr>
      <t>bei unbegrenzten Freiminuten bitte "unlimited" angeben</t>
    </r>
  </si>
  <si>
    <r>
      <rPr>
        <vertAlign val="superscript"/>
        <sz val="9.5"/>
        <color theme="0"/>
        <rFont val="Arial"/>
        <family val="2"/>
      </rPr>
      <t>3</t>
    </r>
    <r>
      <rPr>
        <sz val="9.5"/>
        <color theme="0"/>
        <rFont val="Arial"/>
        <family val="2"/>
      </rPr>
      <t xml:space="preserve"> Anzahl Kunden im höchsten Monat des letzten Kalenderjahres</t>
    </r>
  </si>
  <si>
    <r>
      <t>Freiminuten</t>
    </r>
    <r>
      <rPr>
        <vertAlign val="superscript"/>
        <sz val="8.5"/>
        <rFont val="Arial"/>
        <family val="2"/>
      </rPr>
      <t>2</t>
    </r>
    <r>
      <rPr>
        <b/>
        <sz val="8.5"/>
        <rFont val="Arial"/>
        <family val="2"/>
      </rPr>
      <t xml:space="preserve"> </t>
    </r>
    <r>
      <rPr>
        <sz val="8.5"/>
        <rFont val="Arial"/>
        <family val="2"/>
      </rPr>
      <t>[Minuten]</t>
    </r>
  </si>
  <si>
    <r>
      <t>Kundenbasis</t>
    </r>
    <r>
      <rPr>
        <vertAlign val="superscript"/>
        <sz val="8.5"/>
        <rFont val="Arial"/>
        <family val="2"/>
      </rPr>
      <t>3</t>
    </r>
    <r>
      <rPr>
        <b/>
        <sz val="8.5"/>
        <rFont val="Arial"/>
        <family val="2"/>
      </rPr>
      <t xml:space="preserve"> </t>
    </r>
    <r>
      <rPr>
        <sz val="8.5"/>
        <rFont val="Arial"/>
        <family val="2"/>
      </rPr>
      <t>[Zahl]</t>
    </r>
  </si>
  <si>
    <t xml:space="preserve">3.1.2 Außenumsatzerlöse über Mobilfunk </t>
  </si>
  <si>
    <t>2.1.1 Mit welchen Unternehmen (MNOs bzw. MVNOs/Diensteanbieter) bestehen/bestanden Vereinbarungen in den letzten Jahren?</t>
  </si>
  <si>
    <t>2.2 Vorleistungspreise</t>
  </si>
  <si>
    <t xml:space="preserve">2.2.1 Geben Sie bitte zu allen Diensteanbietern/MVNO, denen Sie aktuell auf der Vorleistungsebene außerhalb von International Roaming </t>
  </si>
  <si>
    <t>2.3 Vorleistungsprodukte und Zugangsbedingungen</t>
  </si>
  <si>
    <t>2.3.1 Gibt es beim Bezug von Vorleistungsprodukten Konditionen, die als einschränkend wahrgenommen werden?</t>
  </si>
  <si>
    <r>
      <t xml:space="preserve">2.4.8 Wie lange dauerten die Verhandlungen durchschnittlich von </t>
    </r>
    <r>
      <rPr>
        <u/>
        <sz val="12"/>
        <rFont val="Arial"/>
        <family val="2"/>
      </rPr>
      <t>der ersten</t>
    </r>
    <r>
      <rPr>
        <sz val="12"/>
        <rFont val="Arial"/>
        <family val="2"/>
      </rPr>
      <t xml:space="preserve"> Anfrage bis zum Vertragsschluss bzw. Abbruch </t>
    </r>
  </si>
  <si>
    <r>
      <t xml:space="preserve">2.5.1.5 Falls </t>
    </r>
    <r>
      <rPr>
        <u/>
        <sz val="10"/>
        <rFont val="Arial"/>
        <family val="2"/>
      </rPr>
      <t>ja</t>
    </r>
    <r>
      <rPr>
        <sz val="10"/>
        <rFont val="Arial"/>
        <family val="2"/>
      </rPr>
      <t>, wie sind die Verlängerungsoptionen üblicherweise ausgestaltet:</t>
    </r>
  </si>
  <si>
    <t xml:space="preserve">2.5.2.1 Wie lang sind die durchschnittlichen Kündigungsfristen in solchen Verträgen? </t>
  </si>
  <si>
    <r>
      <t xml:space="preserve">2.5.3.4 Falls Sie die vorige Frage mit </t>
    </r>
    <r>
      <rPr>
        <u/>
        <sz val="10"/>
        <rFont val="Arial"/>
        <family val="2"/>
      </rPr>
      <t>ja</t>
    </r>
    <r>
      <rPr>
        <sz val="10"/>
        <rFont val="Arial"/>
        <family val="2"/>
      </rPr>
      <t xml:space="preserve"> beantwortet haben, wie sind diese Regelungen üblicherweise ausgestaltet in Bezug auf:</t>
    </r>
  </si>
  <si>
    <t>Full MVNO</t>
  </si>
  <si>
    <t>Diensteanbieter</t>
  </si>
  <si>
    <t>Reseller/Light MVNO</t>
  </si>
  <si>
    <t>Zweitmarken</t>
  </si>
  <si>
    <t>Sonstiges</t>
  </si>
  <si>
    <t>Informationen zur Methodik</t>
  </si>
  <si>
    <t>Angebotene Technologien</t>
  </si>
  <si>
    <t>Vertragliche Regelungen zu Zukunfstechnologien</t>
  </si>
  <si>
    <r>
      <t xml:space="preserve">Absatzmenge </t>
    </r>
    <r>
      <rPr>
        <sz val="9.5"/>
        <color theme="1"/>
        <rFont val="Arial"/>
        <family val="2"/>
      </rPr>
      <t>[in TB]</t>
    </r>
  </si>
  <si>
    <r>
      <t xml:space="preserve">Max. Downloadgeschwindigkeit </t>
    </r>
    <r>
      <rPr>
        <sz val="9.5"/>
        <color theme="1"/>
        <rFont val="Arial"/>
        <family val="2"/>
      </rPr>
      <t>[in Mbit/s]</t>
    </r>
  </si>
  <si>
    <r>
      <t xml:space="preserve">Preis Datenverkehr </t>
    </r>
    <r>
      <rPr>
        <sz val="9.5"/>
        <color theme="1"/>
        <rFont val="Arial"/>
        <family val="2"/>
      </rPr>
      <t>[in €/GB]</t>
    </r>
  </si>
  <si>
    <t>1.4 Auf welchen dieser Märkte bieten Sie aktuell Telekommunikationsdienstleistungen an?</t>
  </si>
  <si>
    <t>2.2.1 Dateneingabe</t>
  </si>
  <si>
    <t>mindestens  5GB</t>
  </si>
  <si>
    <t>mindestens 15GB</t>
  </si>
  <si>
    <t>mindestens 100 GB</t>
  </si>
  <si>
    <t>3.2.3 Dateneingabe</t>
  </si>
  <si>
    <t>3.2.1 Dateneingabe</t>
  </si>
  <si>
    <t xml:space="preserve">Telekommunikationsgesetzes (TKG) und für die Überprüfung von aufgrund des TKGs ergangenen Verpflichtungen </t>
  </si>
  <si>
    <t xml:space="preserve">erforderlich sind. Im Konkreten dienen die anzugebenden Daten insbesondere als Grundlage für die Überprüfung </t>
  </si>
  <si>
    <t xml:space="preserve">des Verhandlungsgebotes aus der Präsidentenkammerentscheidung vom 24.03.2025 und für die Beurteilung der </t>
  </si>
  <si>
    <t>Wettbewerbsverhältnisse gem. § 105 TKG.</t>
  </si>
  <si>
    <t xml:space="preserve">Bitte beachten Sie die vorgegebene Abgabefrist. </t>
  </si>
  <si>
    <t>1.5 Unternehmenskennzahlen</t>
  </si>
  <si>
    <t>1.5.1 CAPEX</t>
  </si>
  <si>
    <t>1.5.2 Umsatzerlöse</t>
  </si>
  <si>
    <t>1.5.4 EBITDA</t>
  </si>
  <si>
    <t>1.5.3 EBIT</t>
  </si>
  <si>
    <t>3.2.2. Ergebnisse</t>
  </si>
  <si>
    <t>mindestens 2GB</t>
  </si>
  <si>
    <r>
      <t xml:space="preserve">Weitere wesentliche Vertragskondititionen </t>
    </r>
    <r>
      <rPr>
        <sz val="9.5"/>
        <color theme="1"/>
        <rFont val="Arial"/>
        <family val="2"/>
      </rPr>
      <t>(z.B. einmalige oder regelmäßige Gebühren)</t>
    </r>
    <r>
      <rPr>
        <b/>
        <sz val="9.5"/>
        <color theme="1"/>
        <rFont val="Arial"/>
        <family val="2"/>
      </rPr>
      <t xml:space="preserve"> </t>
    </r>
    <r>
      <rPr>
        <sz val="9.5"/>
        <color theme="1"/>
        <rFont val="Arial"/>
        <family val="2"/>
      </rPr>
      <t>[Freitext]</t>
    </r>
  </si>
  <si>
    <r>
      <rPr>
        <i/>
        <sz val="9.5"/>
        <rFont val="Arial"/>
        <family val="2"/>
      </rPr>
      <t>Tabelle 4: Mittelwerte</t>
    </r>
    <r>
      <rPr>
        <sz val="9.5"/>
        <rFont val="Arial"/>
        <family val="2"/>
      </rPr>
      <t xml:space="preserve"> berechnet – auf Basis Ihrer Angaben in </t>
    </r>
    <r>
      <rPr>
        <i/>
        <sz val="9.5"/>
        <rFont val="Arial"/>
        <family val="2"/>
      </rPr>
      <t>Tabelle 2: Ertragsstärkste Tarife</t>
    </r>
    <r>
      <rPr>
        <sz val="9.5"/>
        <rFont val="Arial"/>
        <family val="2"/>
      </rPr>
      <t xml:space="preserve"> – den durchschnittlichen Listenpreis pro Monat sowie den Listenpreis pro GB-Datenvolumen pro Monat für alle Verbrauchskörbe. Sämtliche Werte werden hierbei automatisch aus den zugrunde liegenden Daten generiert. Für Sie entsteht dadurch keinerlei Handlungsbedarf, die Tabelle dient ausschließlich der Transparenz und soll einen nachvollziehbaren Überblick über die zugrundeliegende Berechnung geben. </t>
    </r>
    <r>
      <rPr>
        <i/>
        <sz val="9.5"/>
        <rFont val="Arial"/>
        <family val="2"/>
      </rPr>
      <t>Tabelle 4: Mittelwerte</t>
    </r>
    <r>
      <rPr>
        <sz val="9.5"/>
        <rFont val="Arial"/>
        <family val="2"/>
      </rPr>
      <t xml:space="preserve"> finden Sie auf dem separaten Arbeitsblatt </t>
    </r>
    <r>
      <rPr>
        <i/>
        <sz val="9.5"/>
        <rFont val="Arial"/>
        <family val="2"/>
      </rPr>
      <t>3.2.2 Ergebnisse</t>
    </r>
    <r>
      <rPr>
        <sz val="9.5"/>
        <rFont val="Arial"/>
        <family val="2"/>
      </rPr>
      <t xml:space="preserve">, weiterführende Informationen zur Methodik und Berechnung im Arbeitsblatt </t>
    </r>
    <r>
      <rPr>
        <i/>
        <sz val="9.5"/>
        <rFont val="Arial"/>
        <family val="2"/>
      </rPr>
      <t>Methodik</t>
    </r>
    <r>
      <rPr>
        <sz val="9.5"/>
        <rFont val="Arial"/>
        <family val="2"/>
      </rPr>
      <t xml:space="preserve">. </t>
    </r>
  </si>
  <si>
    <r>
      <rPr>
        <b/>
        <sz val="9.5"/>
        <rFont val="Arial"/>
        <family val="2"/>
      </rPr>
      <t>Tabelle 6:</t>
    </r>
    <r>
      <rPr>
        <sz val="9.5"/>
        <rFont val="Arial"/>
        <family val="2"/>
      </rPr>
      <t xml:space="preserve"> Verbrauchskörbe günstigste Tarife</t>
    </r>
  </si>
  <si>
    <t>100GB ≤ X &lt; 1TB</t>
  </si>
  <si>
    <t>mindestens 5GB</t>
  </si>
  <si>
    <t>mindestens 100GB</t>
  </si>
  <si>
    <r>
      <t xml:space="preserve">3.1.5.1 Gibt es Segmente auf dem Mobilfunkmarkt, in denen Sie </t>
    </r>
    <r>
      <rPr>
        <u/>
        <sz val="12"/>
        <rFont val="Arial"/>
        <family val="2"/>
      </rPr>
      <t>nicht</t>
    </r>
    <r>
      <rPr>
        <sz val="12"/>
        <rFont val="Arial"/>
        <family val="2"/>
      </rPr>
      <t xml:space="preserve"> in der Lage sind, wettbewerbsfähige Produkte anzubieten? </t>
    </r>
  </si>
  <si>
    <r>
      <t xml:space="preserve">Teilen Sie uns bitte mit Hilfe von </t>
    </r>
    <r>
      <rPr>
        <i/>
        <sz val="9.5"/>
        <rFont val="Arial"/>
        <family val="2"/>
      </rPr>
      <t>Tabelle 2: Ertragsstärkste Tarife</t>
    </r>
    <r>
      <rPr>
        <sz val="9.5"/>
        <rFont val="Arial"/>
        <family val="2"/>
      </rPr>
      <t xml:space="preserve"> Ihre zehn ertragsstärksten Mobilfunktarife – bereinigt um Leistungen, die keiner Mobilfunkleistung zugerechnet werden können – für die Jahre 2021-2025 mit. Die entsprechende Tabelle ist auf dem separaten Arbeitsblatt </t>
    </r>
    <r>
      <rPr>
        <i/>
        <sz val="9.5"/>
        <rFont val="Arial"/>
        <family val="2"/>
      </rPr>
      <t>3.2.1 Dateneingabe</t>
    </r>
    <r>
      <rPr>
        <sz val="9.5"/>
        <rFont val="Arial"/>
        <family val="2"/>
      </rPr>
      <t xml:space="preserve"> zu finden. Ordnen Sie diese zehn ertragsstärksten Tarife in einem weiteren Schritt den vorgegebenen Verbrauchskörben mit Hilfe der bereitgestellten Zuordnungshilfe zu, welche sich am Ende von </t>
    </r>
    <r>
      <rPr>
        <i/>
        <sz val="9.5"/>
        <rFont val="Arial"/>
        <family val="2"/>
      </rPr>
      <t>Tabelle 2</t>
    </r>
    <r>
      <rPr>
        <sz val="9.5"/>
        <rFont val="Arial"/>
        <family val="2"/>
      </rPr>
      <t xml:space="preserve"> – ebenfalls auf dem Arbeitsblatt </t>
    </r>
    <r>
      <rPr>
        <i/>
        <sz val="9.5"/>
        <rFont val="Arial"/>
        <family val="2"/>
      </rPr>
      <t>3.2.1 Dateneingabe</t>
    </r>
    <r>
      <rPr>
        <sz val="9.5"/>
        <rFont val="Arial"/>
        <family val="2"/>
      </rPr>
      <t xml:space="preserve"> – befindet. Die genannten Endkundenprodukte sollten hierbei bundesweit verfügbar sein und mindestens sechs Monate im Jahr sowohl für Neu- als auch Bestandskunden angeboten werden bzw. worden sein. Sofern in einem Verbrauchskorb keiner der zehn ertragsstärksten Tarife enthalten ist, geben Sie pro Korb mindestens einen zusätzlichen Tarif an, der den ertragsstärksten Mobilfunktarif in diesem Verbrauchskorb repräsentiert. Weiterführende Informationen zur Methodik finden Sie im Arbeitsblatt </t>
    </r>
    <r>
      <rPr>
        <i/>
        <sz val="9.5"/>
        <rFont val="Arial"/>
        <family val="2"/>
      </rPr>
      <t>Methodik</t>
    </r>
    <r>
      <rPr>
        <sz val="9.5"/>
        <rFont val="Arial"/>
        <family val="2"/>
      </rPr>
      <t>.</t>
    </r>
  </si>
  <si>
    <t>5GB &lt;= X &lt; 15GB</t>
  </si>
  <si>
    <r>
      <t xml:space="preserve">Verzögerter Zugang zu neuen Technologien </t>
    </r>
    <r>
      <rPr>
        <sz val="8.5"/>
        <rFont val="Arial"/>
        <family val="2"/>
      </rPr>
      <t>[Ja/Nein]</t>
    </r>
  </si>
  <si>
    <r>
      <t xml:space="preserve">Datenvolumen </t>
    </r>
    <r>
      <rPr>
        <sz val="8.5"/>
        <rFont val="Arial"/>
        <family val="2"/>
      </rPr>
      <t>[Ja/Nein]</t>
    </r>
  </si>
  <si>
    <r>
      <t xml:space="preserve">Geschwindigkeiten </t>
    </r>
    <r>
      <rPr>
        <sz val="8.5"/>
        <rFont val="Arial"/>
        <family val="2"/>
      </rPr>
      <t>[Ja/Nein]</t>
    </r>
  </si>
  <si>
    <r>
      <t xml:space="preserve">Sonstiges </t>
    </r>
    <r>
      <rPr>
        <sz val="8.5"/>
        <rFont val="Arial"/>
        <family val="2"/>
      </rPr>
      <t>[Ja/Nein]</t>
    </r>
  </si>
  <si>
    <r>
      <t xml:space="preserve">Angabe </t>
    </r>
    <r>
      <rPr>
        <sz val="8.5"/>
        <rFont val="Arial"/>
        <family val="2"/>
      </rPr>
      <t>[Ja/Nein]</t>
    </r>
  </si>
  <si>
    <r>
      <t xml:space="preserve">Begrenzung der Anzahl an Verlängerungen? </t>
    </r>
    <r>
      <rPr>
        <sz val="8.5"/>
        <rFont val="Arial"/>
        <family val="2"/>
      </rPr>
      <t>[Ja/Nein]</t>
    </r>
  </si>
  <si>
    <t>konzerneigenen Service-Provider (SP) und Vertriebspartnerschaften), getrennt nach Privat- und Geschäftskunden</t>
  </si>
  <si>
    <t>Beispiel</t>
  </si>
  <si>
    <t>dieses Dokuments dar. Durch einfaches Anklicken einer solchen Zelle wird das verlinkte Arbeitsblatt unmittelbar geöffnet.</t>
  </si>
  <si>
    <t>Zellen, die die obige Formatierung aufweisen, stellen interne Verlinkungen zu anderen Arbeitsblättern innerhalb</t>
  </si>
  <si>
    <t>Eine Zelle, die durch diese Formatierung gekennzeichnet ist, muss nicht ausgefüllt werden. Sie ist aufgrund Ihrer</t>
  </si>
  <si>
    <t>Eine Zelle, die durch diese Formatierung gekennzeichnet ist, muss nicht ausgefüllt werden. Sie ist aufgrund des</t>
  </si>
  <si>
    <t>von Ihnen in Frage 1.3 ausgewählten Unternehmenstyps nicht einschlägig.</t>
  </si>
  <si>
    <t>- In einigen Feldern bilden sich Autosummen aus Ihren Angaben. Diese Felder können nicht befüllt werden.</t>
  </si>
  <si>
    <t>- Sofern Sie Schätzungen vornehmen müssen, kennzeichnen Sie diese bitte gesondert. Nutzen Sie dazu die</t>
  </si>
  <si>
    <t>- Bitte beachten Sie, dass einige Antwortfelder Angaben in einer vorgegebenen Wert-, Zeit- oder Mengen-Einheit</t>
  </si>
  <si>
    <t xml:space="preserve">- Umsatzerlöse und Absatzmengen aus Lieferungen und Leistungen zwischen verbundenen und </t>
  </si>
  <si>
    <t>- Bitte beachten Sie die Erläuterungen am oberen Seitenrand oder unterhalb der Fragestellung.</t>
  </si>
  <si>
    <t xml:space="preserve">Zellen, die mit dieser Formatierung gekennzeichnet sind, sind für die Eingabe durch die Befragten vorgesehen. 
</t>
  </si>
  <si>
    <t xml:space="preserve">Über jeder Zelle befindet sich ein Hinweis, der beschreibt, welche Information eingetragen werden soll; die Einheit </t>
  </si>
  <si>
    <t xml:space="preserve">der Dateneingabe ist in Klammern angegeben. Steht in den Klammern „Ja/Nein“, handelt es sich um ein Auswahlfeld, </t>
  </si>
  <si>
    <t>aus dem die Befragten per Klick zwischen den Optionen "Ja" oder "Nein" wählen können.</t>
  </si>
  <si>
    <t xml:space="preserve">Bitte füllen Sie den Fragebogen ausschließlich in dieser bereitgestellten Excel‑Datei aus. Bitte drucken Sie das Dokument </t>
  </si>
  <si>
    <t xml:space="preserve">nicht aus, sondern geben Sie Ihre Antworten direkt in die dafür vorgesehenen Zellen ein. Achten Sie dabei darauf, die </t>
  </si>
  <si>
    <t>vorhandenen Formatierungen unverändert zu lassen. Nach Abschluss der Eingaben speichern Sie die Datei bitte im ursprünglichen</t>
  </si>
  <si>
    <t>Format (.xlsx) und übermitteln Sie sie in dieser Form zurück.</t>
  </si>
  <si>
    <t xml:space="preserve"> </t>
  </si>
  <si>
    <t>Angebotszeitraum [mm.jj – mm.jj]</t>
  </si>
  <si>
    <r>
      <t>Umsatz</t>
    </r>
    <r>
      <rPr>
        <sz val="8.5"/>
        <rFont val="Arial"/>
        <family val="2"/>
      </rPr>
      <t xml:space="preserve"> im jeweiligen Kalenderjahr (netto)</t>
    </r>
    <r>
      <rPr>
        <b/>
        <sz val="8.5"/>
        <rFont val="Arial"/>
        <family val="2"/>
      </rPr>
      <t xml:space="preserve"> </t>
    </r>
    <r>
      <rPr>
        <sz val="8.5"/>
        <rFont val="Arial"/>
        <family val="2"/>
      </rPr>
      <t>[€]</t>
    </r>
  </si>
  <si>
    <t>Glossar</t>
  </si>
  <si>
    <r>
      <t xml:space="preserve"> Gewichteter Mittelwert des monatlichen Listenpreises </t>
    </r>
    <r>
      <rPr>
        <sz val="8.5"/>
        <rFont val="Arial"/>
        <family val="2"/>
      </rPr>
      <t>[€]</t>
    </r>
  </si>
  <si>
    <r>
      <t xml:space="preserve">Gewichteter Mittelwert des Preises pro GB-Datenvolumen </t>
    </r>
    <r>
      <rPr>
        <sz val="8.5"/>
        <rFont val="Arial"/>
        <family val="2"/>
      </rPr>
      <t>[€/GB]</t>
    </r>
  </si>
  <si>
    <t>Absatzmenge</t>
  </si>
  <si>
    <t>ARPU</t>
  </si>
  <si>
    <t>Die Kennzahl Average Revenue per User (ARPU) erfasst sämtliche Erlöse, die Mobilfunkkunden in einem bestimmten Zeitraum im Durchschnitt generieren. Er wird ermittelt, indem sämtliche Erlöse, die das Unternehmen aus dem Mobilfunkportfolio erzielt, über die Anzahl der aktiven Kunden im selben Zeitraum aggregiert und anschließend durch die Kundenzahl dividiert werden.</t>
  </si>
  <si>
    <t>Außenumsatzerlöse</t>
  </si>
  <si>
    <t xml:space="preserve">In der Konzernrechnungslegung sind Innen- und Außenumsatzerlöse zu unterscheiden. Aus der Sicht des Konzerns als wirtschaftliche Einheit sind Außenumsatzerlöse dann gegeben, wenn sie im Lieferungs- und Leistungsverkehr mit nicht in den Konzernabschluss einbezogenen Unternehmen entstanden sind. Umsatzerlöse aus Lieferungen und Leistungen zwischen verbundenen und zusammengeschlossenen Unternehmen (Innenumsatzerlöse) sind daher nicht zu berücksichtigen. </t>
  </si>
  <si>
    <t>Bereitstellungsentgelt</t>
  </si>
  <si>
    <t>Bündelprodukte</t>
  </si>
  <si>
    <t xml:space="preserve">Produkte, die neben der Breitstellung von Mobilfunkdienstleistungen noch mindestens einen weiteren Telekommunikationsdienst (Breitbandanschluss, Festnetztelefonie oder Fernsehen) in einem einzigen Vertragsverhältnis enthalten. </t>
  </si>
  <si>
    <t>CAPEX</t>
  </si>
  <si>
    <t>Capital expenditures (CAPEX) bezeichnen Investitionsausgaben für längerfristige Anlagegüter, wie bspw. Mobilfunkinfrastruktur, Gebäude, aber auch die Erstausrüstung, Ersatzteile, Rechnersysteme etc.</t>
  </si>
  <si>
    <t>EBIT</t>
  </si>
  <si>
    <t>Earnings before Interest and Taxes (EBIT) beschreibt den Gewinn (Ergebnis der gewöhnlichen Geschäftstätigkeit) vor Zinsen (Finanzergebnis) und Ertragsteuern.</t>
  </si>
  <si>
    <t>EBITDA</t>
  </si>
  <si>
    <t xml:space="preserve">Earnings before Interest, Taxes, Depreciation and Amortization (EBITDA) beschreiben den Gewinn (Ergebnis der gewöhnlichen Geschäftstätigkeit) vor dem Abzug von Zinsen, Steuern und Abschreibungen auf Sachanlagen und immaterielle Vermögensgegenstände. </t>
  </si>
  <si>
    <t>Fixed Mobile Convergence</t>
  </si>
  <si>
    <t>Fixed Mobile Convergence beschreibt das Zusammenwachsen von Festnetz und Mobilfunknetz, sodass Endnutzer – unabhängig vom Standort – unter einer Rufnummer auf jedem Gerät erreichbar sind.</t>
  </si>
  <si>
    <t>Geschäftskunde</t>
  </si>
  <si>
    <t>Geschäftskunden sind alle Endkunden, soweit sie keine Privatkunden sind (siehe unten).</t>
  </si>
  <si>
    <t>IMSI-Zuteilung</t>
  </si>
  <si>
    <t>Internationale Kennungen für Mobile Teilnehmer (International Mobile Subscriber Identities, IMSI) werden gemäß der Empfehlung E.212 der ITU für mobile drahtlose und drahtgebundene Dienste zur Adressierung von Teilnehmern benötigt. Rechtsgrundlage für die Zuteilung und die Nutzung von IMSIs ist der IMSI-Nummernplan. Darin ist festgelegt, wie die Nummern strukturiert sind, für welchen Zweck sie zu nutzen sind, wie das Antragsverfahren grundsätzlich organisiert ist und welche Nutzungsbedingungen zu beachten sind. Seit Inkrafttreten des Nummernplans können neben den MNOs auch MVNOs die Zuteilung eines IMSI-Blocks beantragen.</t>
  </si>
  <si>
    <t>International Roaming bezeichnet die Nutzung eines mobilen Endgerätes in einem ausländischen Mobilfunknetz für Telefonate, Nachrichten und mobile Daten. Im Rahmen der erforderlichen Angaben zur Datenabsatzmenge in Abfrage 2.2.1 ist der Datenverkehr, der durch International Roaming entsteht, auszuschließen.</t>
  </si>
  <si>
    <t>Listenpreis</t>
  </si>
  <si>
    <t>Der Listenpreis ist der in einer Preisliste angegebene, höchstwertige Basispreis einer Ware oder Dienstleistung. Er stellt das Standard‑Entgelt dar, das ein Abnehmer für eine klar definierte Art und Menge einer Wareneinheit zu zahlen hat und beinhaltet keine Rabattaktionen, Sonderpreise oder Aktionszuschläge.</t>
  </si>
  <si>
    <t>Mobilfunkinfrastruktur</t>
  </si>
  <si>
    <t>Mobilfunkinfrastruktur umfasst passive und aktive Netzkomponenten. Zum Begriff passive Netzinfrastruktur vergleiche § 3 Nr 45 TKG:</t>
  </si>
  <si>
    <t xml:space="preserve">Privatkunde </t>
  </si>
  <si>
    <t>Privatkunden sind alle Endkunden, die als natürliche Personen Telekommunikationsdienstleistungen zu einem Zeck beziehen, der überwiegend weder ihrer gewerblichen noch ihrer selbständigen beruflichen Tätigkeit zugerechnet werden kann.</t>
  </si>
  <si>
    <t>SIM</t>
  </si>
  <si>
    <t>SIM-Profil</t>
  </si>
  <si>
    <t>Ein Satz von Parametern, einschließlich einer IMSI und einem Authentifizierungsschlüssel sowie anderer zugehöriger Daten, der es Geräten ermöglicht, sich gegenüber einem Mobilfunknetz zu authentifizieren und Zugang zu diesem zu erhalten. Es sind technologieunabhängig alle SIM-Profile zu erfassen (z.B. physische SIM-Karten, eSIM).</t>
  </si>
  <si>
    <t>Aktive SIM-Profile mit Prepaid-Tarif</t>
  </si>
  <si>
    <t>Bei der Zählung von aktiv genutzten SIM-Profilen sind nur solche zu erfassen, über die in den letzten drei Monaten kommuniziert oder zu denen eine Rechnung in diesem Zeitraum gestellt wurde. Erfasst werden sollen hierbei aktive SIM-Profile aus direkten Kundenverhältnisse inkl. SIM-Profile von Tochterunternehmen mit Mehrheitsanteil und aus Vertriebspartnerschaften. SIM-Profile zur M2M-Nutzung werden im Fragebogen an anderer Stelle separat abgefragt und sind hier nicht zu berücksichtigen.</t>
  </si>
  <si>
    <t>Aktive SIM-Profile zur M2M-Nutzung</t>
  </si>
  <si>
    <t>SIM-Profile mit Postpaid-Tarif</t>
  </si>
  <si>
    <t>Direkte Kundenverhältnisse inkl. SIM-Profile von Tochterunternehmen mit Mehrheitsanteil und aus Vertriebspartnerschaften. SIM-Profile mit Postpaid-Tarif werden per se als aktiv eingestuft, da deren Aktivität zumindest durch regelmäßige Zahlungen gegeben ist. SIM-Profile zur M2M-Nutzung werden im Fragebogen an anderer Stelle separat abgefragt und sind hier nicht zu berücksichtigen.</t>
  </si>
  <si>
    <t>Unternehmenstypen</t>
  </si>
  <si>
    <t>Diensteanbieter oder Service Provider (SP) haben das Recht, in eigenem Namen und auf eigene Rechnung Mobilfunkdienste des Frequenzzuteilungsinhabers zu vertreiben sowie Zusatzdienste im Rahmen des übertragenen Frequenznutzungsrechts zu entwickeln und ihren Kunden anzubieten. Sie übernehmen neben Verkauf und Distribution auch die Rechnungslegung und den Kundendienst, optional auch die SIM-Karten-Bereitstellung sowie den Betrieb einer Value-Added Service-Plattform (VAS: intelligentes Daten- und Herdenmanagement). Betreibt ein SP eine VAS-Plattform spricht man von einem enhanced SP oder Medium MVNO. Diensteanbieter verfügen somit über eine direkte Kundenbeziehung und können gleichzeitig ein vollständig netzunabhängiges Tarifportfolio anbieten (dieses kann sowohl MNO-Tarife als auch eigene Tarife umfassen).</t>
  </si>
  <si>
    <t xml:space="preserve">Ein Full Mobile Virtual Network Operator (MVNO) ist ein Anbieter von Mobilfunkdienstleistungen für die Öffentlichkeit, der über ein Kernnetzwerk (Core Network), aber kein Funknetz (d. h. keine Luftschnittstelle) verfügt. Das Kernnetzwerk umfasst hierbei ein Heimatregister (Home Location Register, HLR), eine Einrichtung zur Vermittlung von Sprach- und/oder Datenverbindungen (z. B. eine Gateway-Mobilfunk-Vermittlungsstelle, Gateway Mobile Switching Center, GMSC) sowie eine Zusammenschaltung mit mindestens einem MNO, dessen Funknetz verwendet wird. </t>
  </si>
  <si>
    <t>Reseller/Light MVNOs beschränken ihre Aktivitäten auf Verkauf/Distribution/Kundenorientierung. Sie beziehen die Tarifangebote von Mobilfunknetzbetreibern, verkaufen sie jedoch unter ihrer eigenen Marke weiter. Im Gegensatz zu Diensteanbietern haben sie dabei keinen Einfluss auf die Preisgestaltung oder die Ausgestaltung der Produkte. Sie bieten keine eigenen Tarife an, sondern erhalten für ihre Vertriebsaktivitäten eine Provision vom MNO.</t>
  </si>
  <si>
    <t xml:space="preserve">Zweitmarken (der MNOs) sind im Eigentum des jeweiligen Mobilfunknetzbetreibers. Diese sind somit von den Mobilfunknetzbetreibern abhängig und werden weitgehend von diesen kontrolliert. </t>
  </si>
  <si>
    <t xml:space="preserve">Ein Verbrauchskorb in dieser Abfrage stellt eine vordefinierte Tarifkategorie dar, die Mobilfunktarife mit ähnlichen Merkmalen (Datenvolumen, Minuten, Technologie, Geschwindigkeit) zusammenfasst. Ziel ist es hierbei, die Preisentwicklung der jeweiligen Nutzer‑ bzw. Tarif‑Segmente zu untersuchen. </t>
  </si>
  <si>
    <t>Verhandlungsgebot</t>
  </si>
  <si>
    <t>Das Verhandlungsgebot verpflichtet die Mobilfunknetzbetreiber, mit geeigneten Diensteanbietern/MVNO über die Mitnutzung von Funkkapazitäten zu verhandeln.</t>
  </si>
  <si>
    <t>Vorleistungsprodukte</t>
  </si>
  <si>
    <t>Hierunter fallen sämtliche von Telekommunikationsunternehmen erbrachte Leistungen, die andere Anbieter zu Großhandelspreisen abnehmen und für das Angebot eigener Telekommunikationsdienstleistungen gegenüber Endkunden nutzen.</t>
  </si>
  <si>
    <t>Das Bereitstellungsentgelt – häufig auch als Anschlusspreis oder Aktivierungsgebühr bezeichnet – ist eine einmalig fällige Gebühr, die beim Abschluss eines neuen Mobilfunkvertrags entsteht. Mit dieser Zahlung werden die Aufwendungen für die technische Einrichtung und die Aktivierung des Anschlusses (z. B. die Aktivierung der SIM‑Karte, die Registrierung im Netz) sowie die damit verbundenen administrativen Kosten abgedeckt.</t>
  </si>
  <si>
    <t>“Komponenten eines Netzes, die andere Netzkomponenten aufnehmen sollen, selbst jedoch nicht zu aktiven Netzkomponenten werden; hierzu zählen zum Beispiel Fernleitungen, Leer- und Leitungsrohre, Kabelkanäle, Kontrollkammern, Einstiegsschächte, Verteilerkästen, Gebäude und Gebäudeeingänge, Antennenanlagen und Trägerstrukturen wie Türme, Lichtzeichenanlagen (Verkehrsampeln) und öffentliche Straßenbeleuchtung, Masten und Pfähle; Kabel, einschließlich unbeschalteter Glasfaserkabel, sind keine passive Netzinfrastrukturen.”</t>
  </si>
  <si>
    <t>Ein Mobile Network Operator (MNO) oder auch Mobilfunknetzbetreiber ist ein Unternehmen, das unter Nutzung exklusiver Frequenzlizenzen ein eigenes öffentliches Mobilfunknetz aufbaut, betreibt und wartet und damit Mobilfunk‑ und mobile Breitbanddienste (Sprachanrufe, Daten, Roaming, Interconnection und Mehrwertservices) sowohl an Privat‑ und Geschäftskunden als auch an Drittanbieter wie MVNOs verkauft. Ein MNO stellt damit die physische Infrastruktur bereit, über die sämtliche Mobilfunkkommunikation und -services abgewickelt werden.</t>
  </si>
  <si>
    <t>International Roaming</t>
  </si>
  <si>
    <t xml:space="preserve">Aktive SIM-Profile, die zum überwiegend automatisierten Informationsaustausch zwischen technischen Einrichtungen wie z. B. Maschinen, Automaten, Fahrzeugen oder Messwerken (z. B. Strom-, Gas- und Wasserzählern) untereinander oder mit einer zentralen Datenverarbeitungsanlage genutzt werden. Die Kommunikation kann sowohl kabelgebunden als auch drahtlos erfolgen. Ein Mensch ist an der Kommunikation in der Regel nicht beteiligt, wobei eine begrenzte menschliche Beteiligung der Einordnung als M2M-Kommunikation nicht entgegensteht.
Ein SIM-Profil gilt als aktiv, wenn die mit dem SIM-Profil verbundenen mobilen Dienste in dem betreffenden Zeitraum mindestens einmal in Anspruch genommen wurden oder es im Netz aktiviert und bereit ist, die ihm zugedachte Aufgabe zu erfüllen.
In den Datenangaben sind M2M-Profile zu berücksichtigen, die in öffentlichen zellularen Mobilfunknetzen (2G, 4G, 5G) sowie in Low Power Wide Area Networks (LPWAN) genutzt werden. Zu den lizensierten LPWAN-Funktechnologien zählen Narrowband Internet of Things (NB-IoT), Extended Coverage GSM (EC-GSM) und Long Term Evolution for Machines (LTE-M).
Von der Definition sind aktive M2M-Profile umfasst, die tarifgebunden oder bedingt durch das Endgerät für M2M-Anwendungen genutzt werden, unabhängig von der Kundengruppe (Privat-/Geschäftskunden), der Kategorie der vergebenen IMSI oder Rufnummer für mobile Dienste (national, international, andere Länder), der Bindung an das Netzwerk (z. B. Global-SIM, die einem virtuellen Heimatland zugeordnet sind und sich immer im Roaming befinden), der SIM-Kategorie (z. B. Kunststoff-SIM, eSIM) und der geographischen Nutzung.
</t>
  </si>
  <si>
    <t>Soweit nicht anders angegeben, bezieht sich die Datenabfrage auf den Stichtag 31.12. des jeweiligen Jahres.</t>
  </si>
  <si>
    <t>2.5.1.3 Gibt es insbesondere üblicherweise Preisanpassungsklauseln?</t>
  </si>
  <si>
    <t xml:space="preserve">vorangegangenen Antworten nicht einschlägig. </t>
  </si>
  <si>
    <t xml:space="preserve">3.1.2.3 Außenumsatzerlöse mit Festnetz- und Mobilfunknetzbetreibern (Vorleistung/Großhandel) </t>
  </si>
  <si>
    <t xml:space="preserve">3.1.4.1 Waren in den letzten fünf Jahren (2021-2025) in Ihrem Portfolio Bündelprodukte </t>
  </si>
  <si>
    <t xml:space="preserve">4.2.1 Welche weiteren Kennzahlen halten Sie für relevant zur Beurteilung der Wettbewerbssituation? </t>
  </si>
  <si>
    <r>
      <rPr>
        <b/>
        <sz val="9.5"/>
        <rFont val="Arial"/>
        <family val="2"/>
      </rPr>
      <t>2.</t>
    </r>
    <r>
      <rPr>
        <sz val="9.5"/>
        <rFont val="Arial"/>
        <family val="2"/>
      </rPr>
      <t xml:space="preserve"> dass reine Datentarife von „klassischen“ Mobilfunktarifen (Sprache/Daten) differenziert werden;</t>
    </r>
  </si>
  <si>
    <r>
      <rPr>
        <b/>
        <sz val="9.5"/>
        <rFont val="Arial"/>
        <family val="2"/>
      </rPr>
      <t>3.</t>
    </r>
    <r>
      <rPr>
        <sz val="9.5"/>
        <rFont val="Arial"/>
        <family val="2"/>
      </rPr>
      <t xml:space="preserve"> es, einen repräsentativen Überblick über die Gesamtkundenbasis als auch der angebotenen Produkte </t>
    </r>
  </si>
  <si>
    <t xml:space="preserve">Die vorliegende Zuordnungshilfe soll die Befragten dabei unterstützen, die jeweiligen Tarife den passenden Verbrauchskörben zuzuordnen. Die der Zuordnungshilfe zugrundeliegende Logik </t>
  </si>
  <si>
    <t>Die Absatzmenge bezeichnet die Menge an Daten, die ein Mobilfunknetzbetreiber innerhalb einer definierten Zeiteinheit an Diensteanbieter bzw. MVNOs verkauft oder die von diesen bei dem Mobilfunknetzbetreiber eingekauft wird. Sie umfasst hierbei sämtliche über das Mobilfunknetz bereitgestellte Datenkapazitäten (z. B. Datenvolumen für Internet, Sprach‑ und Videodienste).</t>
  </si>
  <si>
    <r>
      <t xml:space="preserve">Teilen Sie uns bitte für die Jahre 2021-2025 für jeden Verbrauchskorb (siehe </t>
    </r>
    <r>
      <rPr>
        <i/>
        <sz val="9.5"/>
        <rFont val="Arial"/>
        <family val="2"/>
      </rPr>
      <t>Tabelle 6: Verbrauchskörbe günstigste Tarife</t>
    </r>
    <r>
      <rPr>
        <sz val="9.5"/>
        <rFont val="Arial"/>
        <family val="2"/>
      </rPr>
      <t xml:space="preserve">) den jeweils günstigsten Tarif mit, der </t>
    </r>
    <r>
      <rPr>
        <u/>
        <sz val="9.5"/>
        <rFont val="Arial"/>
        <family val="2"/>
      </rPr>
      <t>alle</t>
    </r>
    <r>
      <rPr>
        <sz val="9.5"/>
        <rFont val="Arial"/>
        <family val="2"/>
      </rPr>
      <t xml:space="preserve"> Kriterien des jeweiligen Verbrauchskorbs erfüllt und tragen Sie die Ergebnisse in </t>
    </r>
    <r>
      <rPr>
        <i/>
        <sz val="9.5"/>
        <rFont val="Arial"/>
        <family val="2"/>
      </rPr>
      <t>Tabelle 5: günstigste Tarife je Verbrauchskorb zusammen</t>
    </r>
    <r>
      <rPr>
        <sz val="9.5"/>
        <rFont val="Arial"/>
        <family val="2"/>
      </rPr>
      <t xml:space="preserve">. Die entsprechende Tabelle ist auf dem separaten Arbeitsblatt </t>
    </r>
    <r>
      <rPr>
        <i/>
        <sz val="9.5"/>
        <rFont val="Arial"/>
        <family val="2"/>
      </rPr>
      <t>3.2.3 Dateneingabe</t>
    </r>
    <r>
      <rPr>
        <sz val="9.5"/>
        <rFont val="Arial"/>
        <family val="2"/>
      </rPr>
      <t xml:space="preserve"> zu finden. Die Tarife sollen hierbei bundesweit verfügbar sein und mindestens sechs Monate im Jahr sowohl für Neu- als auch Bestandskunden angeboten werden bzw. worden sein. Zur Ermittlung vergleichbarer Preise werden die Kosten für jeden Tarif über einen Zeitraum von 24 Monaten, einschließlich einmaliger Bereitstellungskosten, betrachtet. Anders als in Abfrage </t>
    </r>
    <r>
      <rPr>
        <i/>
        <sz val="9.5"/>
        <rFont val="Arial"/>
        <family val="2"/>
      </rPr>
      <t>3.2.1</t>
    </r>
    <r>
      <rPr>
        <sz val="9.5"/>
        <rFont val="Arial"/>
        <family val="2"/>
      </rPr>
      <t xml:space="preserve"> soll die Einordnung hier nicht anhand der Zuordnungshilfe erfolgen - die angegebenen Tarife für die jeweiligen Verbrauchskörbe sollen jedes einzelne Kriterium </t>
    </r>
    <r>
      <rPr>
        <u/>
        <sz val="9.5"/>
        <rFont val="Arial"/>
        <family val="2"/>
      </rPr>
      <t>mindestens</t>
    </r>
    <r>
      <rPr>
        <sz val="9.5"/>
        <rFont val="Arial"/>
        <family val="2"/>
      </rPr>
      <t xml:space="preserve"> erfüllen. Weiterführende Informationen hierzu finden Sie im Arbeitsblatt </t>
    </r>
    <r>
      <rPr>
        <i/>
        <sz val="9.5"/>
        <rFont val="Arial"/>
        <family val="2"/>
      </rPr>
      <t>Methodik</t>
    </r>
    <r>
      <rPr>
        <sz val="9.5"/>
        <rFont val="Arial"/>
        <family val="2"/>
      </rPr>
      <t xml:space="preserve">. </t>
    </r>
  </si>
  <si>
    <t>Verbrauchskorb der günstigste Mobilfunktarif ermittelt werden, der alle Kriterien eines Verbrauchskorbs erfüllt. Zur Ermittlung vergleichbarer Preise werden die Kosten für jeden Tarif über einen Zeitraum von 24 Monaten,</t>
  </si>
  <si>
    <t xml:space="preserve"> einschließlich einmaliger Bereitstellungskosten, betrachtet. Zielsetzung ist, für jeden einzelnen Verbrauchskorb die Preisentwicklung der günstigsten Tarife über den betrachteten Zeitraum nachvollziehbar darzustellen und </t>
  </si>
  <si>
    <t xml:space="preserve">damit aufzuzeigen, wie sich die günstigsten Preise in den jeweiligen Verbrauchskörben entwickelt haben. In den nachfolgenden Beispielen 3a und 3b wird aufgezeigt, wie die Tarife in die unterschiedlichen Verbrauchskörbe </t>
  </si>
  <si>
    <t>einsortiert werden:</t>
  </si>
  <si>
    <t>In der nächsten Tabelle erhalten Sie einen automatischen, unverbindlichen Hinweis, ob Ihre Beantwortung der Tabelle die Anforderung, dass für jeden Verbrauchskorb
mindestens ein Tarif angegeben sein muss, erfüllt: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</si>
</sst>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quot;€&quot;"/>
  </numFmts>
  <fonts count="42" x14ac:knownFonts="1">
    <font>
      <sz val="11"/>
      <color theme="1"/>
      <name val="BundesSans Office"/>
      <family val="2"/>
    </font>
    <font>
      <sz val="11"/>
      <color rgb="FF000000"/>
      <name val="Calibri"/>
      <family val="2"/>
    </font>
    <font>
      <b/>
      <sz val="14"/>
      <name val="Arial"/>
      <family val="2"/>
    </font>
    <font>
      <sz val="11"/>
      <name val="Calibri"/>
      <family val="2"/>
    </font>
    <font>
      <sz val="9.5"/>
      <name val="Arial"/>
      <family val="2"/>
    </font>
    <font>
      <sz val="9.5"/>
      <color rgb="FF000000"/>
      <name val="Arial"/>
      <family val="2"/>
    </font>
    <font>
      <b/>
      <sz val="9.5"/>
      <color rgb="FFFF0000"/>
      <name val="Arial"/>
      <family val="2"/>
    </font>
    <font>
      <b/>
      <sz val="18"/>
      <name val="Arial"/>
      <family val="2"/>
    </font>
    <font>
      <sz val="14"/>
      <name val="Calibri"/>
      <family val="2"/>
    </font>
    <font>
      <i/>
      <sz val="9.5"/>
      <name val="Arial"/>
      <family val="2"/>
    </font>
    <font>
      <sz val="10"/>
      <name val="Arial"/>
      <family val="2"/>
    </font>
    <font>
      <sz val="14"/>
      <name val="Arial"/>
      <family val="2"/>
    </font>
    <font>
      <b/>
      <sz val="8.5"/>
      <name val="Arial"/>
      <family val="2"/>
    </font>
    <font>
      <sz val="8.5"/>
      <name val="Arial"/>
      <family val="2"/>
    </font>
    <font>
      <sz val="12"/>
      <name val="Arial"/>
      <family val="2"/>
    </font>
    <font>
      <b/>
      <sz val="11"/>
      <name val="Calibri"/>
      <family val="2"/>
    </font>
    <font>
      <sz val="11"/>
      <color theme="0"/>
      <name val="Arial"/>
      <family val="2"/>
    </font>
    <font>
      <b/>
      <sz val="12"/>
      <name val="Arial"/>
      <family val="2"/>
    </font>
    <font>
      <b/>
      <sz val="9.5"/>
      <name val="Arial"/>
      <family val="2"/>
    </font>
    <font>
      <sz val="11"/>
      <name val="Arial"/>
      <family val="2"/>
    </font>
    <font>
      <sz val="10"/>
      <color theme="0"/>
      <name val="Arial"/>
      <family val="2"/>
    </font>
    <font>
      <sz val="8"/>
      <color rgb="FF000000"/>
      <name val="Segoe UI"/>
      <family val="2"/>
    </font>
    <font>
      <u/>
      <sz val="11"/>
      <name val="Calibri"/>
      <family val="2"/>
    </font>
    <font>
      <u/>
      <sz val="10"/>
      <name val="Arial"/>
      <family val="2"/>
    </font>
    <font>
      <sz val="9.5"/>
      <color rgb="FF0070C0"/>
      <name val="Arial"/>
      <family val="2"/>
    </font>
    <font>
      <b/>
      <i/>
      <sz val="9.5"/>
      <name val="Arial"/>
      <family val="2"/>
    </font>
    <font>
      <b/>
      <sz val="12"/>
      <color theme="0"/>
      <name val="Arial"/>
      <family val="2"/>
    </font>
    <font>
      <sz val="11"/>
      <color theme="0"/>
      <name val="Calibri"/>
      <family val="2"/>
    </font>
    <font>
      <b/>
      <sz val="8.5"/>
      <color theme="0"/>
      <name val="Arial"/>
      <family val="2"/>
    </font>
    <font>
      <sz val="9.5"/>
      <color theme="1"/>
      <name val="BundesSans Office"/>
      <family val="2"/>
    </font>
    <font>
      <sz val="9.5"/>
      <color theme="1"/>
      <name val="Arial"/>
      <family val="2"/>
    </font>
    <font>
      <sz val="8.5"/>
      <color theme="1"/>
      <name val="Arial"/>
      <family val="2"/>
    </font>
    <font>
      <b/>
      <sz val="8.5"/>
      <color theme="1"/>
      <name val="Arial"/>
      <family val="2"/>
    </font>
    <font>
      <vertAlign val="superscript"/>
      <sz val="8.5"/>
      <name val="Arial"/>
      <family val="2"/>
    </font>
    <font>
      <vertAlign val="superscript"/>
      <sz val="9.5"/>
      <color theme="0"/>
      <name val="Arial"/>
      <family val="2"/>
    </font>
    <font>
      <sz val="9.5"/>
      <color theme="0"/>
      <name val="Arial"/>
      <family val="2"/>
    </font>
    <font>
      <u/>
      <sz val="12"/>
      <name val="Arial"/>
      <family val="2"/>
    </font>
    <font>
      <b/>
      <sz val="9.5"/>
      <color theme="0"/>
      <name val="Arial"/>
      <family val="2"/>
    </font>
    <font>
      <u/>
      <sz val="11"/>
      <color theme="10"/>
      <name val="BundesSans Office"/>
      <family val="2"/>
    </font>
    <font>
      <b/>
      <sz val="9.5"/>
      <color theme="1"/>
      <name val="Arial"/>
      <family val="2"/>
    </font>
    <font>
      <u/>
      <sz val="9.5"/>
      <name val="Arial"/>
      <family val="2"/>
    </font>
    <font>
      <b/>
      <sz val="11"/>
      <color theme="1"/>
      <name val="BundesSans Office"/>
      <family val="2"/>
    </font>
  </fonts>
  <fills count="11">
    <fill>
      <patternFill patternType="none"/>
    </fill>
    <fill>
      <patternFill patternType="gray125"/>
    </fill>
    <fill>
      <patternFill patternType="solid">
        <fgColor theme="0" tint="-4.9989318521683403E-2"/>
        <bgColor indexed="64"/>
      </patternFill>
    </fill>
    <fill>
      <patternFill patternType="darkDown">
        <bgColor theme="0" tint="-0.499984740745262"/>
      </patternFill>
    </fill>
    <fill>
      <patternFill patternType="solid">
        <fgColor theme="0"/>
        <bgColor indexed="64"/>
      </patternFill>
    </fill>
    <fill>
      <patternFill patternType="solid">
        <fgColor theme="4" tint="-0.249977111117893"/>
        <bgColor indexed="64"/>
      </patternFill>
    </fill>
    <fill>
      <patternFill patternType="darkDown">
        <bgColor theme="0" tint="-0.34998626667073579"/>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499984740745262"/>
        <bgColor indexed="64"/>
      </patternFill>
    </fill>
    <fill>
      <patternFill patternType="solid">
        <fgColor theme="3" tint="0.249977111117893"/>
        <bgColor indexed="64"/>
      </patternFill>
    </fill>
  </fills>
  <borders count="49">
    <border>
      <left/>
      <right/>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top style="thin">
        <color indexed="64"/>
      </top>
      <bottom style="medium">
        <color indexed="64"/>
      </bottom>
      <diagonal/>
    </border>
    <border>
      <left style="thin">
        <color indexed="64"/>
      </left>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s>
  <cellStyleXfs count="4">
    <xf numFmtId="0" fontId="0" fillId="0" borderId="0"/>
    <xf numFmtId="0" fontId="1" fillId="0" borderId="0"/>
    <xf numFmtId="0" fontId="1" fillId="0" borderId="0"/>
    <xf numFmtId="0" fontId="38" fillId="0" borderId="0" applyNumberFormat="0" applyFill="0" applyBorder="0" applyAlignment="0" applyProtection="0"/>
  </cellStyleXfs>
  <cellXfs count="385">
    <xf numFmtId="0" fontId="0" fillId="0" borderId="0" xfId="0"/>
    <xf numFmtId="0" fontId="2" fillId="0" borderId="0" xfId="1" applyFont="1" applyAlignment="1">
      <alignment horizontal="left" vertical="top"/>
    </xf>
    <xf numFmtId="0" fontId="1" fillId="0" borderId="0" xfId="1"/>
    <xf numFmtId="0" fontId="3" fillId="0" borderId="0" xfId="1" applyFont="1"/>
    <xf numFmtId="0" fontId="4" fillId="0" borderId="0" xfId="1" applyFont="1" applyAlignment="1">
      <alignment horizontal="left" vertical="top"/>
    </xf>
    <xf numFmtId="0" fontId="5" fillId="0" borderId="0" xfId="1" applyFont="1"/>
    <xf numFmtId="0" fontId="6" fillId="0" borderId="0" xfId="1" applyFont="1"/>
    <xf numFmtId="0" fontId="4" fillId="0" borderId="0" xfId="1" applyFont="1" applyAlignment="1">
      <alignment horizontal="left" vertical="center"/>
    </xf>
    <xf numFmtId="0" fontId="10" fillId="0" borderId="1" xfId="2" applyFont="1" applyBorder="1"/>
    <xf numFmtId="0" fontId="3" fillId="0" borderId="0" xfId="2" applyFont="1"/>
    <xf numFmtId="0" fontId="10" fillId="0" borderId="0" xfId="2" applyFont="1" applyAlignment="1">
      <alignment vertical="center"/>
    </xf>
    <xf numFmtId="0" fontId="3" fillId="0" borderId="0" xfId="2" applyFont="1" applyAlignment="1">
      <alignment horizontal="center" vertical="center"/>
    </xf>
    <xf numFmtId="0" fontId="3" fillId="0" borderId="0" xfId="2" applyFont="1" applyAlignment="1">
      <alignment vertical="center"/>
    </xf>
    <xf numFmtId="0" fontId="3" fillId="0" borderId="5" xfId="2" applyFont="1" applyBorder="1"/>
    <xf numFmtId="0" fontId="10" fillId="0" borderId="5" xfId="2" applyFont="1" applyBorder="1"/>
    <xf numFmtId="0" fontId="3" fillId="0" borderId="1" xfId="2" applyFont="1" applyBorder="1"/>
    <xf numFmtId="0" fontId="10" fillId="0" borderId="0" xfId="2" applyFont="1"/>
    <xf numFmtId="49" fontId="4" fillId="2" borderId="7" xfId="2" applyNumberFormat="1" applyFont="1" applyFill="1" applyBorder="1" applyAlignment="1" applyProtection="1">
      <alignment horizontal="left" vertical="center"/>
      <protection locked="0"/>
    </xf>
    <xf numFmtId="0" fontId="1" fillId="0" borderId="0" xfId="2"/>
    <xf numFmtId="0" fontId="3" fillId="0" borderId="2" xfId="2" applyFont="1" applyBorder="1"/>
    <xf numFmtId="2" fontId="4" fillId="2" borderId="7" xfId="2" applyNumberFormat="1" applyFont="1" applyFill="1" applyBorder="1" applyAlignment="1" applyProtection="1">
      <alignment horizontal="left" vertical="center"/>
      <protection locked="0"/>
    </xf>
    <xf numFmtId="0" fontId="5" fillId="0" borderId="8" xfId="2" applyFont="1" applyBorder="1" applyAlignment="1">
      <alignment horizontal="left" vertical="center"/>
    </xf>
    <xf numFmtId="0" fontId="5" fillId="0" borderId="7" xfId="2" applyFont="1" applyBorder="1" applyAlignment="1">
      <alignment horizontal="left" vertical="center"/>
    </xf>
    <xf numFmtId="0" fontId="1" fillId="0" borderId="5" xfId="2" applyBorder="1"/>
    <xf numFmtId="0" fontId="5" fillId="0" borderId="3" xfId="2" applyFont="1" applyBorder="1" applyAlignment="1">
      <alignment horizontal="left" vertical="center"/>
    </xf>
    <xf numFmtId="0" fontId="5" fillId="0" borderId="6" xfId="2" applyFont="1" applyBorder="1" applyAlignment="1">
      <alignment horizontal="left" vertical="center"/>
    </xf>
    <xf numFmtId="1" fontId="4" fillId="4" borderId="7" xfId="2" applyNumberFormat="1" applyFont="1" applyFill="1" applyBorder="1" applyAlignment="1" applyProtection="1">
      <alignment horizontal="left" vertical="top"/>
      <protection locked="0"/>
    </xf>
    <xf numFmtId="10" fontId="4" fillId="3" borderId="7" xfId="2" applyNumberFormat="1" applyFont="1" applyFill="1" applyBorder="1" applyAlignment="1" applyProtection="1">
      <alignment horizontal="left" vertical="top"/>
      <protection locked="0"/>
    </xf>
    <xf numFmtId="0" fontId="13" fillId="0" borderId="9" xfId="2" applyFont="1" applyBorder="1" applyAlignment="1">
      <alignment horizontal="left" vertical="top"/>
    </xf>
    <xf numFmtId="0" fontId="3" fillId="0" borderId="11" xfId="2" applyFont="1" applyBorder="1"/>
    <xf numFmtId="0" fontId="3" fillId="0" borderId="0" xfId="2" applyFont="1" applyAlignment="1">
      <alignment horizontal="center"/>
    </xf>
    <xf numFmtId="0" fontId="3" fillId="0" borderId="0" xfId="2" applyFont="1" applyBorder="1"/>
    <xf numFmtId="0" fontId="10" fillId="0" borderId="0" xfId="2" applyFont="1" applyBorder="1"/>
    <xf numFmtId="0" fontId="12" fillId="0" borderId="0" xfId="2" applyFont="1" applyBorder="1" applyAlignment="1">
      <alignment horizontal="left" vertical="top"/>
    </xf>
    <xf numFmtId="0" fontId="0" fillId="0" borderId="5" xfId="0" applyBorder="1"/>
    <xf numFmtId="49" fontId="10" fillId="0" borderId="0" xfId="2" applyNumberFormat="1" applyFont="1" applyBorder="1"/>
    <xf numFmtId="49" fontId="10" fillId="0" borderId="0" xfId="2" applyNumberFormat="1" applyFont="1" applyBorder="1" applyAlignment="1" applyProtection="1">
      <alignment vertical="center"/>
      <protection locked="0"/>
    </xf>
    <xf numFmtId="0" fontId="10" fillId="0" borderId="0" xfId="2" applyFont="1" applyBorder="1" applyAlignment="1">
      <alignment vertical="center"/>
    </xf>
    <xf numFmtId="0" fontId="10" fillId="0" borderId="0" xfId="2" applyFont="1" applyBorder="1" applyAlignment="1">
      <alignment horizontal="left" vertical="center"/>
    </xf>
    <xf numFmtId="0" fontId="1" fillId="0" borderId="0" xfId="2" applyBorder="1"/>
    <xf numFmtId="0" fontId="3" fillId="0" borderId="0" xfId="2" applyFont="1" applyBorder="1" applyAlignment="1">
      <alignment horizontal="center" vertical="center"/>
    </xf>
    <xf numFmtId="0" fontId="3" fillId="0" borderId="0" xfId="2" applyFont="1" applyBorder="1" applyAlignment="1">
      <alignment vertical="center"/>
    </xf>
    <xf numFmtId="0" fontId="11" fillId="0" borderId="0" xfId="2" applyFont="1" applyBorder="1" applyAlignment="1">
      <alignment horizontal="left" vertical="top"/>
    </xf>
    <xf numFmtId="0" fontId="17" fillId="0" borderId="0" xfId="2" applyFont="1" applyBorder="1" applyAlignment="1">
      <alignment horizontal="left" vertical="top"/>
    </xf>
    <xf numFmtId="0" fontId="0" fillId="0" borderId="0" xfId="0" applyBorder="1"/>
    <xf numFmtId="0" fontId="7" fillId="0" borderId="14" xfId="2" applyFont="1" applyBorder="1" applyAlignment="1">
      <alignment horizontal="left" vertical="top"/>
    </xf>
    <xf numFmtId="0" fontId="8" fillId="0" borderId="15" xfId="2" applyFont="1" applyBorder="1"/>
    <xf numFmtId="0" fontId="9" fillId="0" borderId="15" xfId="2" applyFont="1" applyBorder="1"/>
    <xf numFmtId="0" fontId="1" fillId="0" borderId="15" xfId="2" applyBorder="1"/>
    <xf numFmtId="0" fontId="3" fillId="0" borderId="16" xfId="2" applyFont="1" applyBorder="1"/>
    <xf numFmtId="0" fontId="2" fillId="0" borderId="17" xfId="2" applyFont="1" applyBorder="1" applyAlignment="1">
      <alignment horizontal="left" vertical="top"/>
    </xf>
    <xf numFmtId="0" fontId="8" fillId="0" borderId="0" xfId="2" applyFont="1" applyBorder="1"/>
    <xf numFmtId="0" fontId="9" fillId="0" borderId="0" xfId="2" applyFont="1" applyBorder="1"/>
    <xf numFmtId="0" fontId="3" fillId="0" borderId="18" xfId="2" applyFont="1" applyBorder="1"/>
    <xf numFmtId="0" fontId="4" fillId="0" borderId="17" xfId="2" applyFont="1" applyBorder="1" applyAlignment="1">
      <alignment horizontal="left" vertical="top"/>
    </xf>
    <xf numFmtId="0" fontId="4" fillId="0" borderId="17" xfId="2" applyFont="1" applyBorder="1" applyAlignment="1">
      <alignment vertical="center"/>
    </xf>
    <xf numFmtId="0" fontId="3" fillId="0" borderId="18" xfId="2" applyFont="1" applyBorder="1" applyAlignment="1">
      <alignment vertical="center"/>
    </xf>
    <xf numFmtId="0" fontId="11" fillId="0" borderId="17" xfId="2" applyFont="1" applyBorder="1" applyAlignment="1">
      <alignment horizontal="left" vertical="top"/>
    </xf>
    <xf numFmtId="0" fontId="14" fillId="0" borderId="17" xfId="2" applyFont="1" applyBorder="1" applyAlignment="1">
      <alignment horizontal="left" vertical="top"/>
    </xf>
    <xf numFmtId="0" fontId="12" fillId="0" borderId="17" xfId="2" applyFont="1" applyBorder="1" applyAlignment="1">
      <alignment horizontal="left" vertical="top"/>
    </xf>
    <xf numFmtId="49" fontId="4" fillId="2" borderId="23" xfId="2" applyNumberFormat="1" applyFont="1" applyFill="1" applyBorder="1" applyAlignment="1" applyProtection="1">
      <alignment horizontal="left" vertical="center"/>
      <protection locked="0"/>
    </xf>
    <xf numFmtId="0" fontId="0" fillId="0" borderId="18" xfId="0" applyBorder="1"/>
    <xf numFmtId="0" fontId="3" fillId="0" borderId="17" xfId="2" applyFont="1" applyBorder="1"/>
    <xf numFmtId="0" fontId="0" fillId="0" borderId="17" xfId="0" applyBorder="1"/>
    <xf numFmtId="0" fontId="10" fillId="0" borderId="17" xfId="2" applyFont="1" applyBorder="1"/>
    <xf numFmtId="0" fontId="5" fillId="0" borderId="17" xfId="2" applyFont="1" applyBorder="1" applyAlignment="1">
      <alignment horizontal="left" vertical="center"/>
    </xf>
    <xf numFmtId="2" fontId="4" fillId="2" borderId="23" xfId="2" applyNumberFormat="1" applyFont="1" applyFill="1" applyBorder="1" applyAlignment="1" applyProtection="1">
      <alignment horizontal="left" vertical="center"/>
      <protection locked="0"/>
    </xf>
    <xf numFmtId="2" fontId="4" fillId="2" borderId="23" xfId="2" applyNumberFormat="1" applyFont="1" applyFill="1" applyBorder="1" applyAlignment="1" applyProtection="1">
      <alignment horizontal="left" vertical="top"/>
      <protection locked="0"/>
    </xf>
    <xf numFmtId="0" fontId="1" fillId="0" borderId="18" xfId="2" applyBorder="1"/>
    <xf numFmtId="1" fontId="4" fillId="2" borderId="23" xfId="2" applyNumberFormat="1" applyFont="1" applyFill="1" applyBorder="1" applyAlignment="1" applyProtection="1">
      <alignment horizontal="left" vertical="top"/>
      <protection locked="0"/>
    </xf>
    <xf numFmtId="0" fontId="10" fillId="0" borderId="17" xfId="2" applyFont="1" applyBorder="1" applyAlignment="1">
      <alignment horizontal="left" vertical="top"/>
    </xf>
    <xf numFmtId="0" fontId="1" fillId="0" borderId="17" xfId="2" applyBorder="1"/>
    <xf numFmtId="49" fontId="4" fillId="3" borderId="23" xfId="2" applyNumberFormat="1" applyFont="1" applyFill="1" applyBorder="1" applyAlignment="1" applyProtection="1">
      <alignment horizontal="left" vertical="center"/>
      <protection locked="0"/>
    </xf>
    <xf numFmtId="2" fontId="4" fillId="3" borderId="23" xfId="2" applyNumberFormat="1" applyFont="1" applyFill="1" applyBorder="1" applyAlignment="1" applyProtection="1">
      <alignment horizontal="left" vertical="center"/>
      <protection locked="0"/>
    </xf>
    <xf numFmtId="2" fontId="4" fillId="3" borderId="23" xfId="2" applyNumberFormat="1" applyFont="1" applyFill="1" applyBorder="1" applyAlignment="1" applyProtection="1">
      <alignment horizontal="left" vertical="top"/>
      <protection locked="0"/>
    </xf>
    <xf numFmtId="0" fontId="0" fillId="0" borderId="25" xfId="0" applyBorder="1"/>
    <xf numFmtId="0" fontId="0" fillId="0" borderId="26" xfId="0" applyBorder="1"/>
    <xf numFmtId="0" fontId="0" fillId="0" borderId="27" xfId="0" applyBorder="1"/>
    <xf numFmtId="0" fontId="3" fillId="0" borderId="29" xfId="2" applyFont="1" applyBorder="1"/>
    <xf numFmtId="0" fontId="4" fillId="0" borderId="28" xfId="2" applyFont="1" applyBorder="1"/>
    <xf numFmtId="0" fontId="3" fillId="0" borderId="24" xfId="2" applyFont="1" applyBorder="1"/>
    <xf numFmtId="0" fontId="3" fillId="0" borderId="28" xfId="2" applyFont="1" applyBorder="1"/>
    <xf numFmtId="1" fontId="4" fillId="4" borderId="28" xfId="2" applyNumberFormat="1" applyFont="1" applyFill="1" applyBorder="1" applyAlignment="1" applyProtection="1">
      <alignment horizontal="left" vertical="top"/>
      <protection locked="0"/>
    </xf>
    <xf numFmtId="0" fontId="1" fillId="0" borderId="29" xfId="2" applyBorder="1"/>
    <xf numFmtId="1" fontId="4" fillId="4" borderId="30" xfId="2" applyNumberFormat="1" applyFont="1" applyFill="1" applyBorder="1" applyAlignment="1" applyProtection="1">
      <alignment horizontal="left" vertical="top"/>
      <protection locked="0"/>
    </xf>
    <xf numFmtId="0" fontId="1" fillId="0" borderId="31" xfId="2" applyBorder="1"/>
    <xf numFmtId="0" fontId="0" fillId="0" borderId="31" xfId="0" applyBorder="1"/>
    <xf numFmtId="0" fontId="1" fillId="0" borderId="32" xfId="2" applyBorder="1"/>
    <xf numFmtId="0" fontId="11" fillId="0" borderId="30" xfId="2" applyFont="1" applyBorder="1" applyAlignment="1">
      <alignment horizontal="left" vertical="top"/>
    </xf>
    <xf numFmtId="0" fontId="3" fillId="0" borderId="31" xfId="2" applyFont="1" applyBorder="1"/>
    <xf numFmtId="0" fontId="10" fillId="0" borderId="31" xfId="2" applyFont="1" applyBorder="1"/>
    <xf numFmtId="0" fontId="3" fillId="0" borderId="32" xfId="2" applyFont="1" applyBorder="1"/>
    <xf numFmtId="0" fontId="0" fillId="0" borderId="32" xfId="0" applyBorder="1"/>
    <xf numFmtId="0" fontId="1" fillId="0" borderId="30" xfId="2" applyBorder="1"/>
    <xf numFmtId="0" fontId="10" fillId="0" borderId="15" xfId="2" applyFont="1" applyBorder="1"/>
    <xf numFmtId="0" fontId="10" fillId="0" borderId="16" xfId="2" applyFont="1" applyBorder="1"/>
    <xf numFmtId="49" fontId="10" fillId="0" borderId="18" xfId="2" applyNumberFormat="1" applyFont="1" applyBorder="1"/>
    <xf numFmtId="49" fontId="10" fillId="0" borderId="18" xfId="2" applyNumberFormat="1" applyFont="1" applyBorder="1" applyAlignment="1" applyProtection="1">
      <alignment vertical="center"/>
      <protection locked="0"/>
    </xf>
    <xf numFmtId="0" fontId="10" fillId="0" borderId="18" xfId="2" applyFont="1" applyBorder="1" applyAlignment="1">
      <alignment vertical="center"/>
    </xf>
    <xf numFmtId="0" fontId="10" fillId="0" borderId="18" xfId="2" applyFont="1" applyBorder="1"/>
    <xf numFmtId="0" fontId="10" fillId="0" borderId="18" xfId="2" applyFont="1" applyBorder="1" applyAlignment="1">
      <alignment horizontal="left" vertical="center"/>
    </xf>
    <xf numFmtId="0" fontId="14" fillId="0" borderId="0" xfId="2" applyFont="1" applyBorder="1" applyAlignment="1">
      <alignment horizontal="left" vertical="top"/>
    </xf>
    <xf numFmtId="0" fontId="15" fillId="0" borderId="18" xfId="2" applyFont="1" applyBorder="1"/>
    <xf numFmtId="0" fontId="5" fillId="0" borderId="18" xfId="2" applyFont="1" applyBorder="1" applyAlignment="1">
      <alignment horizontal="left" vertical="center"/>
    </xf>
    <xf numFmtId="0" fontId="10" fillId="0" borderId="27" xfId="2" applyFont="1" applyBorder="1"/>
    <xf numFmtId="0" fontId="10" fillId="0" borderId="29" xfId="2" applyFont="1" applyBorder="1"/>
    <xf numFmtId="0" fontId="10" fillId="0" borderId="32" xfId="2" applyFont="1" applyBorder="1"/>
    <xf numFmtId="0" fontId="3" fillId="0" borderId="18" xfId="2" applyFont="1" applyBorder="1" applyAlignment="1">
      <alignment horizontal="center" vertical="center"/>
    </xf>
    <xf numFmtId="0" fontId="3" fillId="0" borderId="27" xfId="2" applyFont="1" applyBorder="1"/>
    <xf numFmtId="0" fontId="0" fillId="0" borderId="28" xfId="0" applyBorder="1"/>
    <xf numFmtId="0" fontId="10" fillId="0" borderId="33" xfId="2" applyFont="1" applyBorder="1"/>
    <xf numFmtId="0" fontId="22" fillId="0" borderId="31" xfId="2" applyFont="1" applyBorder="1"/>
    <xf numFmtId="0" fontId="23" fillId="0" borderId="31" xfId="2" applyFont="1" applyBorder="1"/>
    <xf numFmtId="0" fontId="23" fillId="0" borderId="32" xfId="2" applyFont="1" applyBorder="1"/>
    <xf numFmtId="1" fontId="4" fillId="4" borderId="31" xfId="2" applyNumberFormat="1" applyFont="1" applyFill="1" applyBorder="1" applyAlignment="1" applyProtection="1">
      <alignment horizontal="left" vertical="top"/>
      <protection locked="0"/>
    </xf>
    <xf numFmtId="0" fontId="16" fillId="5" borderId="0" xfId="2" applyFont="1" applyFill="1" applyBorder="1" applyAlignment="1">
      <alignment vertical="top"/>
    </xf>
    <xf numFmtId="0" fontId="3" fillId="4" borderId="0" xfId="2" applyFont="1" applyFill="1" applyBorder="1"/>
    <xf numFmtId="0" fontId="3" fillId="4" borderId="11" xfId="2" applyFont="1" applyFill="1" applyBorder="1"/>
    <xf numFmtId="0" fontId="3" fillId="4" borderId="6" xfId="2" applyFont="1" applyFill="1" applyBorder="1"/>
    <xf numFmtId="0" fontId="3" fillId="0" borderId="0" xfId="2" applyFont="1" applyAlignment="1">
      <alignment vertical="top"/>
    </xf>
    <xf numFmtId="0" fontId="2" fillId="0" borderId="22" xfId="2" applyFont="1" applyBorder="1" applyAlignment="1">
      <alignment horizontal="left" vertical="top"/>
    </xf>
    <xf numFmtId="0" fontId="3" fillId="0" borderId="33" xfId="2" applyFont="1" applyBorder="1"/>
    <xf numFmtId="0" fontId="13" fillId="0" borderId="0" xfId="2" applyFont="1" applyAlignment="1">
      <alignment vertical="top"/>
    </xf>
    <xf numFmtId="0" fontId="4" fillId="0" borderId="0" xfId="2" applyFont="1" applyBorder="1" applyAlignment="1">
      <alignment vertical="top"/>
    </xf>
    <xf numFmtId="0" fontId="0" fillId="4" borderId="0" xfId="0" applyFill="1" applyBorder="1"/>
    <xf numFmtId="0" fontId="4" fillId="4" borderId="0" xfId="2" applyFont="1" applyFill="1" applyBorder="1" applyAlignment="1">
      <alignment vertical="top"/>
    </xf>
    <xf numFmtId="0" fontId="11" fillId="4" borderId="0" xfId="2" applyFont="1" applyFill="1" applyBorder="1" applyAlignment="1">
      <alignment vertical="top"/>
    </xf>
    <xf numFmtId="0" fontId="9" fillId="4" borderId="7" xfId="2" applyFont="1" applyFill="1" applyBorder="1" applyAlignment="1">
      <alignment vertical="top"/>
    </xf>
    <xf numFmtId="0" fontId="4" fillId="0" borderId="0" xfId="2" applyFont="1" applyBorder="1"/>
    <xf numFmtId="0" fontId="3" fillId="8" borderId="0" xfId="2" applyFont="1" applyFill="1" applyBorder="1"/>
    <xf numFmtId="0" fontId="26" fillId="8" borderId="0" xfId="2" applyFont="1" applyFill="1" applyBorder="1" applyAlignment="1">
      <alignment horizontal="left" vertical="top"/>
    </xf>
    <xf numFmtId="0" fontId="27" fillId="8" borderId="0" xfId="2" applyFont="1" applyFill="1" applyBorder="1"/>
    <xf numFmtId="0" fontId="28" fillId="8" borderId="0" xfId="2" applyFont="1" applyFill="1" applyBorder="1" applyAlignment="1">
      <alignment horizontal="left" vertical="top"/>
    </xf>
    <xf numFmtId="0" fontId="4" fillId="4" borderId="0" xfId="2" quotePrefix="1" applyFont="1" applyFill="1" applyBorder="1" applyAlignment="1">
      <alignment vertical="top"/>
    </xf>
    <xf numFmtId="0" fontId="3" fillId="4" borderId="0" xfId="2" applyFont="1" applyFill="1"/>
    <xf numFmtId="0" fontId="14" fillId="0" borderId="0" xfId="2" applyFont="1" applyBorder="1" applyAlignment="1">
      <alignment vertical="top"/>
    </xf>
    <xf numFmtId="0" fontId="0" fillId="4" borderId="0" xfId="0" applyFill="1"/>
    <xf numFmtId="0" fontId="0" fillId="4" borderId="31" xfId="0" applyFill="1" applyBorder="1"/>
    <xf numFmtId="49" fontId="4" fillId="2" borderId="7" xfId="2" applyNumberFormat="1" applyFont="1" applyFill="1" applyBorder="1" applyAlignment="1" applyProtection="1">
      <alignment horizontal="left" vertical="top"/>
      <protection locked="0"/>
    </xf>
    <xf numFmtId="49" fontId="4" fillId="2" borderId="9" xfId="2" applyNumberFormat="1" applyFont="1" applyFill="1" applyBorder="1" applyAlignment="1" applyProtection="1">
      <alignment horizontal="left" vertical="top"/>
      <protection locked="0"/>
    </xf>
    <xf numFmtId="49" fontId="4" fillId="7" borderId="9" xfId="2" applyNumberFormat="1" applyFont="1" applyFill="1" applyBorder="1" applyAlignment="1" applyProtection="1">
      <alignment horizontal="left" vertical="top"/>
      <protection locked="0"/>
    </xf>
    <xf numFmtId="49" fontId="4" fillId="2" borderId="7" xfId="2" applyNumberFormat="1" applyFont="1" applyFill="1" applyBorder="1" applyAlignment="1" applyProtection="1">
      <alignment horizontal="left" vertical="top"/>
      <protection locked="0"/>
    </xf>
    <xf numFmtId="0" fontId="13" fillId="7" borderId="9" xfId="2" applyFont="1" applyFill="1" applyBorder="1" applyAlignment="1">
      <alignment horizontal="left" vertical="top"/>
    </xf>
    <xf numFmtId="0" fontId="13" fillId="2" borderId="9" xfId="2" applyFont="1" applyFill="1" applyBorder="1" applyAlignment="1">
      <alignment horizontal="left" vertical="top"/>
    </xf>
    <xf numFmtId="164" fontId="13" fillId="7" borderId="9" xfId="2" applyNumberFormat="1" applyFont="1" applyFill="1" applyBorder="1" applyAlignment="1">
      <alignment horizontal="left" vertical="top"/>
    </xf>
    <xf numFmtId="164" fontId="13" fillId="2" borderId="9" xfId="2" applyNumberFormat="1" applyFont="1" applyFill="1" applyBorder="1" applyAlignment="1">
      <alignment horizontal="left" vertical="top"/>
    </xf>
    <xf numFmtId="49" fontId="13" fillId="7" borderId="9" xfId="2" applyNumberFormat="1" applyFont="1" applyFill="1" applyBorder="1" applyAlignment="1">
      <alignment horizontal="left" vertical="top"/>
    </xf>
    <xf numFmtId="49" fontId="13" fillId="2" borderId="9" xfId="2" applyNumberFormat="1" applyFont="1" applyFill="1" applyBorder="1" applyAlignment="1">
      <alignment horizontal="left" vertical="top"/>
    </xf>
    <xf numFmtId="1" fontId="4" fillId="2" borderId="7" xfId="2" applyNumberFormat="1" applyFont="1" applyFill="1" applyBorder="1" applyAlignment="1" applyProtection="1">
      <alignment horizontal="left" vertical="top"/>
      <protection locked="0"/>
    </xf>
    <xf numFmtId="0" fontId="0" fillId="4" borderId="0" xfId="0" applyFill="1" applyBorder="1" applyAlignment="1">
      <alignment vertical="center" wrapText="1"/>
    </xf>
    <xf numFmtId="0" fontId="0" fillId="4" borderId="0" xfId="0" applyFill="1" applyBorder="1" applyAlignment="1">
      <alignment vertical="center"/>
    </xf>
    <xf numFmtId="0" fontId="18" fillId="4" borderId="0" xfId="2" applyFont="1" applyFill="1" applyBorder="1" applyAlignment="1">
      <alignment vertical="top"/>
    </xf>
    <xf numFmtId="0" fontId="29" fillId="4" borderId="0" xfId="0" applyFont="1" applyFill="1" applyBorder="1"/>
    <xf numFmtId="0" fontId="31" fillId="4" borderId="0" xfId="0" applyFont="1" applyFill="1" applyBorder="1"/>
    <xf numFmtId="0" fontId="13" fillId="4" borderId="0" xfId="2" applyFont="1" applyFill="1" applyAlignment="1">
      <alignment vertical="top"/>
    </xf>
    <xf numFmtId="0" fontId="12" fillId="4" borderId="0" xfId="2" applyFont="1" applyFill="1" applyAlignment="1">
      <alignment horizontal="left" vertical="top"/>
    </xf>
    <xf numFmtId="0" fontId="0" fillId="4" borderId="15" xfId="0" applyFill="1" applyBorder="1"/>
    <xf numFmtId="0" fontId="0" fillId="4" borderId="16" xfId="0" applyFill="1" applyBorder="1"/>
    <xf numFmtId="0" fontId="4" fillId="4" borderId="17" xfId="2" applyFont="1" applyFill="1" applyBorder="1" applyAlignment="1">
      <alignment vertical="top"/>
    </xf>
    <xf numFmtId="0" fontId="0" fillId="4" borderId="18" xfId="0" applyFill="1" applyBorder="1"/>
    <xf numFmtId="0" fontId="3" fillId="4" borderId="17" xfId="2" applyFont="1" applyFill="1" applyBorder="1"/>
    <xf numFmtId="0" fontId="20" fillId="8" borderId="0" xfId="2" applyFont="1" applyFill="1" applyBorder="1"/>
    <xf numFmtId="0" fontId="3" fillId="4" borderId="18" xfId="2" applyFont="1" applyFill="1" applyBorder="1"/>
    <xf numFmtId="0" fontId="0" fillId="8" borderId="0" xfId="0" applyFill="1" applyBorder="1"/>
    <xf numFmtId="0" fontId="0" fillId="4" borderId="17" xfId="0" applyFill="1" applyBorder="1"/>
    <xf numFmtId="0" fontId="0" fillId="4" borderId="26" xfId="0" applyFill="1" applyBorder="1"/>
    <xf numFmtId="0" fontId="0" fillId="4" borderId="27" xfId="0" applyFill="1" applyBorder="1"/>
    <xf numFmtId="0" fontId="17" fillId="4" borderId="14" xfId="2" applyFont="1" applyFill="1" applyBorder="1" applyAlignment="1">
      <alignment vertical="center"/>
    </xf>
    <xf numFmtId="0" fontId="17" fillId="4" borderId="15" xfId="2" applyFont="1" applyFill="1" applyBorder="1" applyAlignment="1">
      <alignment vertical="center"/>
    </xf>
    <xf numFmtId="0" fontId="17" fillId="4" borderId="17" xfId="2" applyFont="1" applyFill="1" applyBorder="1" applyAlignment="1">
      <alignment vertical="center"/>
    </xf>
    <xf numFmtId="0" fontId="0" fillId="4" borderId="18" xfId="0" applyFill="1" applyBorder="1" applyAlignment="1">
      <alignment vertical="center" wrapText="1"/>
    </xf>
    <xf numFmtId="0" fontId="0" fillId="4" borderId="17" xfId="0" applyFill="1" applyBorder="1" applyAlignment="1">
      <alignment vertical="center" wrapText="1"/>
    </xf>
    <xf numFmtId="0" fontId="24" fillId="4" borderId="17" xfId="0" applyFont="1" applyFill="1" applyBorder="1" applyAlignment="1">
      <alignment vertical="center"/>
    </xf>
    <xf numFmtId="0" fontId="0" fillId="4" borderId="25" xfId="0" applyFill="1" applyBorder="1"/>
    <xf numFmtId="49" fontId="4" fillId="2" borderId="4" xfId="2" applyNumberFormat="1" applyFont="1" applyFill="1" applyBorder="1" applyAlignment="1" applyProtection="1">
      <alignment horizontal="left" vertical="top"/>
      <protection locked="0"/>
    </xf>
    <xf numFmtId="14" fontId="4" fillId="2" borderId="7" xfId="2" applyNumberFormat="1" applyFont="1" applyFill="1" applyBorder="1" applyAlignment="1" applyProtection="1">
      <alignment horizontal="left" vertical="top"/>
      <protection locked="0"/>
    </xf>
    <xf numFmtId="1" fontId="4" fillId="2" borderId="9" xfId="2" applyNumberFormat="1" applyFont="1" applyFill="1" applyBorder="1" applyAlignment="1" applyProtection="1">
      <alignment horizontal="left" vertical="top"/>
      <protection locked="0"/>
    </xf>
    <xf numFmtId="164" fontId="4" fillId="2" borderId="9" xfId="2" applyNumberFormat="1" applyFont="1" applyFill="1" applyBorder="1" applyAlignment="1" applyProtection="1">
      <alignment horizontal="left" vertical="top"/>
      <protection locked="0"/>
    </xf>
    <xf numFmtId="0" fontId="4" fillId="0" borderId="1" xfId="2" applyFont="1" applyBorder="1"/>
    <xf numFmtId="164" fontId="13" fillId="2" borderId="7" xfId="2" applyNumberFormat="1" applyFont="1" applyFill="1" applyBorder="1" applyAlignment="1">
      <alignment horizontal="left" vertical="top"/>
    </xf>
    <xf numFmtId="1" fontId="13" fillId="2" borderId="9" xfId="2" applyNumberFormat="1" applyFont="1" applyFill="1" applyBorder="1" applyAlignment="1">
      <alignment horizontal="left" vertical="top"/>
    </xf>
    <xf numFmtId="1" fontId="13" fillId="7" borderId="9" xfId="2" applyNumberFormat="1" applyFont="1" applyFill="1" applyBorder="1" applyAlignment="1">
      <alignment horizontal="left" vertical="top"/>
    </xf>
    <xf numFmtId="164" fontId="13" fillId="2" borderId="7" xfId="2" applyNumberFormat="1" applyFont="1" applyFill="1" applyBorder="1" applyAlignment="1">
      <alignment vertical="top"/>
    </xf>
    <xf numFmtId="49" fontId="4" fillId="7" borderId="7" xfId="2" applyNumberFormat="1" applyFont="1" applyFill="1" applyBorder="1" applyAlignment="1" applyProtection="1">
      <alignment horizontal="left" vertical="top"/>
      <protection locked="0"/>
    </xf>
    <xf numFmtId="0" fontId="12" fillId="0" borderId="0" xfId="2" applyFont="1" applyBorder="1" applyAlignment="1">
      <alignment horizontal="left" vertical="center"/>
    </xf>
    <xf numFmtId="0" fontId="12" fillId="0" borderId="0" xfId="2" applyFont="1" applyAlignment="1">
      <alignment horizontal="left" vertical="center"/>
    </xf>
    <xf numFmtId="0" fontId="10" fillId="4" borderId="0" xfId="2" applyFont="1" applyFill="1"/>
    <xf numFmtId="0" fontId="10" fillId="4" borderId="0" xfId="2" applyFont="1" applyFill="1" applyBorder="1"/>
    <xf numFmtId="0" fontId="4" fillId="4" borderId="0" xfId="2" applyFont="1" applyFill="1" applyBorder="1" applyAlignment="1">
      <alignment vertical="center"/>
    </xf>
    <xf numFmtId="14" fontId="4" fillId="7" borderId="7" xfId="2" applyNumberFormat="1" applyFont="1" applyFill="1" applyBorder="1" applyAlignment="1" applyProtection="1">
      <alignment horizontal="left" vertical="top"/>
      <protection locked="0"/>
    </xf>
    <xf numFmtId="1" fontId="4" fillId="7" borderId="9" xfId="2" applyNumberFormat="1" applyFont="1" applyFill="1" applyBorder="1" applyAlignment="1" applyProtection="1">
      <alignment horizontal="left" vertical="top"/>
      <protection locked="0"/>
    </xf>
    <xf numFmtId="1" fontId="4" fillId="7" borderId="7" xfId="2" applyNumberFormat="1" applyFont="1" applyFill="1" applyBorder="1" applyAlignment="1" applyProtection="1">
      <alignment horizontal="left" vertical="top"/>
      <protection locked="0"/>
    </xf>
    <xf numFmtId="0" fontId="13" fillId="0" borderId="0" xfId="2" applyFont="1" applyAlignment="1">
      <alignment vertical="top" wrapText="1"/>
    </xf>
    <xf numFmtId="164" fontId="4" fillId="7" borderId="9" xfId="2" applyNumberFormat="1" applyFont="1" applyFill="1" applyBorder="1" applyAlignment="1" applyProtection="1">
      <alignment horizontal="left" vertical="top"/>
      <protection locked="0"/>
    </xf>
    <xf numFmtId="0" fontId="13" fillId="2" borderId="9" xfId="2" applyFont="1" applyFill="1" applyBorder="1" applyAlignment="1">
      <alignment vertical="top"/>
    </xf>
    <xf numFmtId="0" fontId="13" fillId="7" borderId="9" xfId="2" applyFont="1" applyFill="1" applyBorder="1" applyAlignment="1">
      <alignment vertical="top"/>
    </xf>
    <xf numFmtId="0" fontId="4" fillId="4" borderId="2" xfId="2" applyFont="1" applyFill="1" applyBorder="1"/>
    <xf numFmtId="2" fontId="13" fillId="2" borderId="7" xfId="2" applyNumberFormat="1" applyFont="1" applyFill="1" applyBorder="1" applyAlignment="1">
      <alignment horizontal="right" vertical="top"/>
    </xf>
    <xf numFmtId="2" fontId="13" fillId="7" borderId="7" xfId="2" applyNumberFormat="1" applyFont="1" applyFill="1" applyBorder="1" applyAlignment="1">
      <alignment horizontal="right" vertical="top"/>
    </xf>
    <xf numFmtId="164" fontId="13" fillId="7" borderId="7" xfId="2" applyNumberFormat="1" applyFont="1" applyFill="1" applyBorder="1" applyAlignment="1">
      <alignment horizontal="left" vertical="top"/>
    </xf>
    <xf numFmtId="164" fontId="13" fillId="2" borderId="7" xfId="2" applyNumberFormat="1" applyFont="1" applyFill="1" applyBorder="1" applyAlignment="1">
      <alignment vertical="top" wrapText="1"/>
    </xf>
    <xf numFmtId="1" fontId="4" fillId="3" borderId="23" xfId="2" applyNumberFormat="1" applyFont="1" applyFill="1" applyBorder="1" applyAlignment="1" applyProtection="1">
      <alignment horizontal="left" vertical="top" wrapText="1"/>
      <protection locked="0"/>
    </xf>
    <xf numFmtId="1" fontId="4" fillId="3" borderId="23" xfId="2" applyNumberFormat="1" applyFont="1" applyFill="1" applyBorder="1" applyAlignment="1" applyProtection="1">
      <alignment horizontal="left" vertical="top"/>
      <protection locked="0"/>
    </xf>
    <xf numFmtId="1" fontId="4" fillId="2" borderId="7" xfId="2" applyNumberFormat="1" applyFont="1" applyFill="1" applyBorder="1" applyAlignment="1" applyProtection="1">
      <alignment horizontal="left" vertical="center"/>
      <protection locked="0"/>
    </xf>
    <xf numFmtId="0" fontId="4" fillId="9" borderId="0" xfId="2" applyFont="1" applyFill="1" applyBorder="1" applyAlignment="1">
      <alignment vertical="top"/>
    </xf>
    <xf numFmtId="0" fontId="17" fillId="9" borderId="0" xfId="2" applyFont="1" applyFill="1" applyBorder="1" applyAlignment="1">
      <alignment horizontal="left" vertical="top"/>
    </xf>
    <xf numFmtId="0" fontId="3" fillId="9" borderId="0" xfId="2" applyFont="1" applyFill="1" applyBorder="1"/>
    <xf numFmtId="0" fontId="10" fillId="9" borderId="0" xfId="2" applyFont="1" applyFill="1" applyBorder="1"/>
    <xf numFmtId="0" fontId="26" fillId="9" borderId="0" xfId="2" applyFont="1" applyFill="1" applyBorder="1" applyAlignment="1">
      <alignment horizontal="left" vertical="top"/>
    </xf>
    <xf numFmtId="49" fontId="4" fillId="2" borderId="7" xfId="2" applyNumberFormat="1" applyFont="1" applyFill="1" applyBorder="1" applyAlignment="1" applyProtection="1">
      <alignment vertical="top"/>
      <protection locked="0"/>
    </xf>
    <xf numFmtId="0" fontId="13" fillId="0" borderId="9" xfId="2" applyFont="1" applyBorder="1" applyAlignment="1">
      <alignment vertical="top"/>
    </xf>
    <xf numFmtId="0" fontId="13" fillId="2" borderId="7" xfId="2" applyFont="1" applyFill="1" applyBorder="1" applyAlignment="1">
      <alignment vertical="top"/>
    </xf>
    <xf numFmtId="0" fontId="28" fillId="4" borderId="0" xfId="2" applyFont="1" applyFill="1" applyBorder="1" applyAlignment="1">
      <alignment horizontal="left" vertical="top"/>
    </xf>
    <xf numFmtId="0" fontId="28" fillId="4" borderId="0" xfId="2" applyFont="1" applyFill="1" applyAlignment="1">
      <alignment horizontal="left" vertical="top"/>
    </xf>
    <xf numFmtId="0" fontId="35" fillId="4" borderId="0" xfId="2" applyFont="1" applyFill="1" applyAlignment="1">
      <alignment vertical="top"/>
    </xf>
    <xf numFmtId="0" fontId="27" fillId="4" borderId="0" xfId="2" applyFont="1" applyFill="1"/>
    <xf numFmtId="0" fontId="28" fillId="4" borderId="0" xfId="2" applyFont="1" applyFill="1" applyBorder="1" applyAlignment="1">
      <alignment horizontal="left" vertical="top" indent="3"/>
    </xf>
    <xf numFmtId="0" fontId="35" fillId="4" borderId="0" xfId="2" applyFont="1" applyFill="1" applyAlignment="1">
      <alignment horizontal="left" vertical="top" indent="3"/>
    </xf>
    <xf numFmtId="0" fontId="20" fillId="4" borderId="0" xfId="2" applyFont="1" applyFill="1"/>
    <xf numFmtId="0" fontId="4" fillId="0" borderId="9" xfId="2" applyFont="1" applyBorder="1" applyAlignment="1">
      <alignment horizontal="left" vertical="top"/>
    </xf>
    <xf numFmtId="0" fontId="4" fillId="4" borderId="9" xfId="2" applyFont="1" applyFill="1" applyBorder="1" applyAlignment="1">
      <alignment horizontal="left" vertical="top"/>
    </xf>
    <xf numFmtId="0" fontId="4" fillId="4" borderId="4" xfId="2" applyFont="1" applyFill="1" applyBorder="1" applyAlignment="1">
      <alignment horizontal="left" vertical="top"/>
    </xf>
    <xf numFmtId="0" fontId="4" fillId="2" borderId="7" xfId="2" applyFont="1" applyFill="1" applyBorder="1" applyAlignment="1" applyProtection="1">
      <alignment horizontal="left" vertical="top"/>
    </xf>
    <xf numFmtId="0" fontId="37" fillId="9" borderId="0" xfId="2" applyFont="1" applyFill="1" applyBorder="1" applyAlignment="1">
      <alignment horizontal="left"/>
    </xf>
    <xf numFmtId="0" fontId="27" fillId="9" borderId="0" xfId="2" applyFont="1" applyFill="1" applyBorder="1" applyAlignment="1"/>
    <xf numFmtId="0" fontId="37" fillId="9" borderId="10" xfId="2" applyFont="1" applyFill="1" applyBorder="1" applyAlignment="1"/>
    <xf numFmtId="0" fontId="0" fillId="4" borderId="32" xfId="0" applyFill="1" applyBorder="1"/>
    <xf numFmtId="0" fontId="4" fillId="0" borderId="18" xfId="2" applyFont="1" applyBorder="1" applyAlignment="1">
      <alignment vertical="top"/>
    </xf>
    <xf numFmtId="0" fontId="12" fillId="4" borderId="0" xfId="2" applyFont="1" applyFill="1" applyBorder="1" applyAlignment="1">
      <alignment horizontal="left"/>
    </xf>
    <xf numFmtId="0" fontId="12" fillId="4" borderId="0" xfId="2" applyFont="1" applyFill="1" applyBorder="1" applyAlignment="1"/>
    <xf numFmtId="0" fontId="3" fillId="4" borderId="18" xfId="2" applyFont="1" applyFill="1" applyBorder="1" applyAlignment="1"/>
    <xf numFmtId="0" fontId="10" fillId="4" borderId="0" xfId="2" applyFont="1" applyFill="1" applyBorder="1" applyAlignment="1"/>
    <xf numFmtId="0" fontId="3" fillId="0" borderId="0" xfId="2" applyFont="1" applyAlignment="1"/>
    <xf numFmtId="0" fontId="13" fillId="0" borderId="0" xfId="2" applyFont="1" applyAlignment="1"/>
    <xf numFmtId="0" fontId="3" fillId="0" borderId="0" xfId="2" applyFont="1" applyBorder="1" applyAlignment="1"/>
    <xf numFmtId="0" fontId="0" fillId="4" borderId="33" xfId="0" applyFill="1" applyBorder="1"/>
    <xf numFmtId="0" fontId="13" fillId="0" borderId="0" xfId="2" applyFont="1" applyBorder="1" applyAlignment="1">
      <alignment vertical="top"/>
    </xf>
    <xf numFmtId="0" fontId="3" fillId="0" borderId="0" xfId="2" applyFont="1" applyBorder="1" applyAlignment="1">
      <alignment vertical="top"/>
    </xf>
    <xf numFmtId="0" fontId="30" fillId="4" borderId="35" xfId="0" applyFont="1" applyFill="1" applyBorder="1" applyAlignment="1">
      <alignment horizontal="left" vertical="center" indent="1"/>
    </xf>
    <xf numFmtId="0" fontId="30" fillId="4" borderId="26" xfId="0" applyFont="1" applyFill="1" applyBorder="1" applyAlignment="1">
      <alignment horizontal="left" vertical="center" indent="1"/>
    </xf>
    <xf numFmtId="0" fontId="30" fillId="2" borderId="4" xfId="0" applyFont="1" applyFill="1" applyBorder="1"/>
    <xf numFmtId="0" fontId="30" fillId="2" borderId="9" xfId="0" applyFont="1" applyFill="1" applyBorder="1"/>
    <xf numFmtId="0" fontId="30" fillId="7" borderId="9" xfId="0" applyFont="1" applyFill="1" applyBorder="1"/>
    <xf numFmtId="0" fontId="30" fillId="2" borderId="13" xfId="0" applyFont="1" applyFill="1" applyBorder="1" applyAlignment="1">
      <alignment horizontal="left" indent="1"/>
    </xf>
    <xf numFmtId="0" fontId="30" fillId="2" borderId="7" xfId="0" applyFont="1" applyFill="1" applyBorder="1" applyAlignment="1">
      <alignment horizontal="left" indent="1"/>
    </xf>
    <xf numFmtId="0" fontId="30" fillId="7" borderId="7" xfId="0" applyFont="1" applyFill="1" applyBorder="1" applyAlignment="1">
      <alignment horizontal="left" indent="1"/>
    </xf>
    <xf numFmtId="0" fontId="4" fillId="0" borderId="0" xfId="1" applyFont="1" applyFill="1" applyAlignment="1">
      <alignment horizontal="left" vertical="top"/>
    </xf>
    <xf numFmtId="0" fontId="5" fillId="0" borderId="0" xfId="1" applyFont="1" applyFill="1"/>
    <xf numFmtId="0" fontId="15" fillId="0" borderId="5" xfId="2" applyFont="1" applyBorder="1"/>
    <xf numFmtId="0" fontId="3" fillId="0" borderId="25" xfId="2" applyFont="1" applyBorder="1"/>
    <xf numFmtId="0" fontId="3" fillId="0" borderId="26" xfId="2" applyFont="1" applyBorder="1"/>
    <xf numFmtId="0" fontId="1" fillId="0" borderId="26" xfId="2" applyBorder="1"/>
    <xf numFmtId="0" fontId="1" fillId="0" borderId="27" xfId="2" applyBorder="1"/>
    <xf numFmtId="0" fontId="11" fillId="0" borderId="38" xfId="2" applyFont="1" applyBorder="1" applyAlignment="1">
      <alignment horizontal="left" vertical="top"/>
    </xf>
    <xf numFmtId="0" fontId="3" fillId="0" borderId="39" xfId="2" applyFont="1" applyBorder="1"/>
    <xf numFmtId="0" fontId="10" fillId="0" borderId="39" xfId="2" applyFont="1" applyBorder="1"/>
    <xf numFmtId="0" fontId="10" fillId="0" borderId="40" xfId="2" applyFont="1" applyBorder="1"/>
    <xf numFmtId="0" fontId="4" fillId="4" borderId="28" xfId="2" applyFont="1" applyFill="1" applyBorder="1" applyAlignment="1">
      <alignment vertical="top"/>
    </xf>
    <xf numFmtId="0" fontId="0" fillId="4" borderId="5" xfId="0" applyFill="1" applyBorder="1"/>
    <xf numFmtId="0" fontId="0" fillId="4" borderId="29" xfId="0" applyFill="1" applyBorder="1"/>
    <xf numFmtId="0" fontId="1" fillId="0" borderId="41" xfId="2" applyBorder="1"/>
    <xf numFmtId="0" fontId="4" fillId="0" borderId="0" xfId="1" applyFont="1" applyFill="1"/>
    <xf numFmtId="49" fontId="4" fillId="0" borderId="0" xfId="1" applyNumberFormat="1" applyFont="1" applyFill="1" applyAlignment="1">
      <alignment horizontal="left" vertical="top"/>
    </xf>
    <xf numFmtId="0" fontId="4" fillId="0" borderId="0" xfId="1" applyFont="1" applyFill="1" applyAlignment="1">
      <alignment horizontal="left" vertical="center"/>
    </xf>
    <xf numFmtId="0" fontId="4" fillId="0" borderId="0" xfId="1" applyFont="1" applyFill="1" applyAlignment="1">
      <alignment vertical="center"/>
    </xf>
    <xf numFmtId="0" fontId="12" fillId="4" borderId="0" xfId="2" applyFont="1" applyFill="1" applyBorder="1" applyAlignment="1">
      <alignment horizontal="left" vertical="top"/>
    </xf>
    <xf numFmtId="0" fontId="18" fillId="0" borderId="0" xfId="1" applyFont="1" applyFill="1" applyAlignment="1">
      <alignment horizontal="left" vertical="top"/>
    </xf>
    <xf numFmtId="0" fontId="5" fillId="0" borderId="0" xfId="1" applyFont="1" applyFill="1" applyAlignment="1"/>
    <xf numFmtId="0" fontId="35" fillId="10" borderId="0" xfId="3" applyFont="1" applyFill="1" applyBorder="1" applyAlignment="1">
      <alignment horizontal="left" vertical="center"/>
    </xf>
    <xf numFmtId="49" fontId="4" fillId="3" borderId="7" xfId="2" applyNumberFormat="1" applyFont="1" applyFill="1" applyBorder="1" applyAlignment="1" applyProtection="1">
      <alignment horizontal="left" vertical="center" wrapText="1"/>
      <protection locked="0"/>
    </xf>
    <xf numFmtId="0" fontId="4" fillId="0" borderId="17" xfId="2" applyFont="1" applyBorder="1" applyAlignment="1">
      <alignment horizontal="left" vertical="center"/>
    </xf>
    <xf numFmtId="0" fontId="30" fillId="0" borderId="0" xfId="0" applyFont="1"/>
    <xf numFmtId="0" fontId="4" fillId="0" borderId="0" xfId="1" quotePrefix="1" applyFont="1" applyFill="1" applyAlignment="1">
      <alignment horizontal="left" vertical="top"/>
    </xf>
    <xf numFmtId="49" fontId="4" fillId="0" borderId="0" xfId="1" quotePrefix="1" applyNumberFormat="1" applyFont="1" applyFill="1" applyAlignment="1">
      <alignment horizontal="left" vertical="top"/>
    </xf>
    <xf numFmtId="49" fontId="4" fillId="2" borderId="7" xfId="2" applyNumberFormat="1" applyFont="1" applyFill="1" applyBorder="1" applyAlignment="1" applyProtection="1">
      <alignment vertical="center"/>
      <protection locked="0"/>
    </xf>
    <xf numFmtId="0" fontId="0" fillId="0" borderId="0" xfId="0" applyFill="1"/>
    <xf numFmtId="0" fontId="0" fillId="0" borderId="0" xfId="0" applyFill="1" applyAlignment="1">
      <alignment wrapText="1"/>
    </xf>
    <xf numFmtId="0" fontId="41" fillId="0" borderId="0" xfId="0" applyFont="1" applyFill="1" applyAlignment="1">
      <alignment horizontal="left" vertical="top"/>
    </xf>
    <xf numFmtId="0" fontId="0" fillId="0" borderId="0" xfId="0" applyFill="1" applyAlignment="1">
      <alignment horizontal="left" vertical="top"/>
    </xf>
    <xf numFmtId="0" fontId="7" fillId="0" borderId="0" xfId="2" applyFont="1" applyFill="1" applyAlignment="1">
      <alignment horizontal="left" vertical="top"/>
    </xf>
    <xf numFmtId="0" fontId="0" fillId="0" borderId="0" xfId="0" applyFill="1" applyAlignment="1">
      <alignment horizontal="left" vertical="top" wrapText="1"/>
    </xf>
    <xf numFmtId="2" fontId="30" fillId="2" borderId="13" xfId="0" applyNumberFormat="1" applyFont="1" applyFill="1" applyBorder="1" applyAlignment="1">
      <alignment horizontal="left" indent="1"/>
    </xf>
    <xf numFmtId="2" fontId="30" fillId="2" borderId="7" xfId="0" applyNumberFormat="1" applyFont="1" applyFill="1" applyBorder="1" applyAlignment="1">
      <alignment horizontal="left" indent="1"/>
    </xf>
    <xf numFmtId="2" fontId="30" fillId="7" borderId="7" xfId="0" applyNumberFormat="1" applyFont="1" applyFill="1" applyBorder="1" applyAlignment="1">
      <alignment horizontal="left" indent="1"/>
    </xf>
    <xf numFmtId="2" fontId="30" fillId="2" borderId="21" xfId="0" applyNumberFormat="1" applyFont="1" applyFill="1" applyBorder="1" applyAlignment="1">
      <alignment horizontal="left" indent="1"/>
    </xf>
    <xf numFmtId="2" fontId="30" fillId="2" borderId="23" xfId="0" applyNumberFormat="1" applyFont="1" applyFill="1" applyBorder="1" applyAlignment="1">
      <alignment horizontal="left" indent="1"/>
    </xf>
    <xf numFmtId="2" fontId="30" fillId="7" borderId="23" xfId="0" applyNumberFormat="1" applyFont="1" applyFill="1" applyBorder="1" applyAlignment="1">
      <alignment horizontal="left" indent="1"/>
    </xf>
    <xf numFmtId="0" fontId="16" fillId="10" borderId="0" xfId="3" applyFont="1" applyFill="1" applyBorder="1" applyAlignment="1">
      <alignment horizontal="center" vertical="center"/>
    </xf>
    <xf numFmtId="0" fontId="3" fillId="0" borderId="17" xfId="2" applyFont="1" applyBorder="1" applyAlignment="1">
      <alignment horizontal="center"/>
    </xf>
    <xf numFmtId="0" fontId="3" fillId="0" borderId="0" xfId="2" applyFont="1" applyBorder="1" applyAlignment="1">
      <alignment horizontal="center"/>
    </xf>
    <xf numFmtId="49" fontId="4" fillId="2" borderId="9" xfId="2" applyNumberFormat="1" applyFont="1" applyFill="1" applyBorder="1" applyAlignment="1" applyProtection="1">
      <alignment horizontal="left" vertical="top" wrapText="1"/>
      <protection locked="0"/>
    </xf>
    <xf numFmtId="49" fontId="4" fillId="2" borderId="10" xfId="2" applyNumberFormat="1" applyFont="1" applyFill="1" applyBorder="1" applyAlignment="1" applyProtection="1">
      <alignment horizontal="left" vertical="top" wrapText="1"/>
      <protection locked="0"/>
    </xf>
    <xf numFmtId="49" fontId="4" fillId="2" borderId="11" xfId="2" applyNumberFormat="1" applyFont="1" applyFill="1" applyBorder="1" applyAlignment="1" applyProtection="1">
      <alignment horizontal="left" vertical="top" wrapText="1"/>
      <protection locked="0"/>
    </xf>
    <xf numFmtId="49" fontId="4" fillId="2" borderId="24" xfId="2" applyNumberFormat="1" applyFont="1" applyFill="1" applyBorder="1" applyAlignment="1" applyProtection="1">
      <alignment horizontal="left" vertical="center"/>
      <protection locked="0"/>
    </xf>
    <xf numFmtId="49" fontId="4" fillId="2" borderId="10" xfId="2" applyNumberFormat="1" applyFont="1" applyFill="1" applyBorder="1" applyAlignment="1" applyProtection="1">
      <alignment horizontal="left" vertical="center"/>
      <protection locked="0"/>
    </xf>
    <xf numFmtId="49" fontId="4" fillId="2" borderId="11" xfId="2" applyNumberFormat="1" applyFont="1" applyFill="1" applyBorder="1" applyAlignment="1" applyProtection="1">
      <alignment horizontal="left" vertical="center"/>
      <protection locked="0"/>
    </xf>
    <xf numFmtId="49" fontId="4" fillId="3" borderId="24" xfId="2" applyNumberFormat="1" applyFont="1" applyFill="1" applyBorder="1" applyAlignment="1" applyProtection="1">
      <alignment horizontal="left" vertical="top"/>
      <protection locked="0"/>
    </xf>
    <xf numFmtId="49" fontId="4" fillId="3" borderId="10" xfId="2" applyNumberFormat="1" applyFont="1" applyFill="1" applyBorder="1" applyAlignment="1" applyProtection="1">
      <alignment horizontal="left" vertical="top"/>
      <protection locked="0"/>
    </xf>
    <xf numFmtId="49" fontId="4" fillId="3" borderId="11" xfId="2" applyNumberFormat="1" applyFont="1" applyFill="1" applyBorder="1" applyAlignment="1" applyProtection="1">
      <alignment horizontal="left" vertical="top"/>
      <protection locked="0"/>
    </xf>
    <xf numFmtId="49" fontId="4" fillId="2" borderId="7" xfId="2" applyNumberFormat="1" applyFont="1" applyFill="1" applyBorder="1" applyAlignment="1" applyProtection="1">
      <alignment horizontal="left" vertical="top"/>
      <protection locked="0"/>
    </xf>
    <xf numFmtId="49" fontId="4" fillId="7" borderId="9" xfId="2" applyNumberFormat="1" applyFont="1" applyFill="1" applyBorder="1" applyAlignment="1">
      <alignment horizontal="left" vertical="top"/>
    </xf>
    <xf numFmtId="49" fontId="4" fillId="7" borderId="11" xfId="2" applyNumberFormat="1" applyFont="1" applyFill="1" applyBorder="1" applyAlignment="1">
      <alignment horizontal="left" vertical="top"/>
    </xf>
    <xf numFmtId="49" fontId="4" fillId="7" borderId="9" xfId="2" applyNumberFormat="1" applyFont="1" applyFill="1" applyBorder="1" applyAlignment="1" applyProtection="1">
      <alignment horizontal="left" vertical="top"/>
      <protection locked="0"/>
    </xf>
    <xf numFmtId="49" fontId="4" fillId="7" borderId="11" xfId="2" applyNumberFormat="1" applyFont="1" applyFill="1" applyBorder="1" applyAlignment="1" applyProtection="1">
      <alignment horizontal="left" vertical="top"/>
      <protection locked="0"/>
    </xf>
    <xf numFmtId="49" fontId="4" fillId="2" borderId="9" xfId="2" applyNumberFormat="1" applyFont="1" applyFill="1" applyBorder="1" applyAlignment="1">
      <alignment horizontal="left" vertical="top"/>
    </xf>
    <xf numFmtId="49" fontId="4" fillId="2" borderId="11" xfId="2" applyNumberFormat="1" applyFont="1" applyFill="1" applyBorder="1" applyAlignment="1">
      <alignment horizontal="left" vertical="top"/>
    </xf>
    <xf numFmtId="49" fontId="4" fillId="2" borderId="9" xfId="2" applyNumberFormat="1" applyFont="1" applyFill="1" applyBorder="1" applyAlignment="1" applyProtection="1">
      <alignment horizontal="left" vertical="top"/>
      <protection locked="0"/>
    </xf>
    <xf numFmtId="49" fontId="4" fillId="2" borderId="11" xfId="2" applyNumberFormat="1" applyFont="1" applyFill="1" applyBorder="1" applyAlignment="1" applyProtection="1">
      <alignment horizontal="left" vertical="top"/>
      <protection locked="0"/>
    </xf>
    <xf numFmtId="49" fontId="4" fillId="2" borderId="7" xfId="2" applyNumberFormat="1" applyFont="1" applyFill="1" applyBorder="1" applyAlignment="1">
      <alignment horizontal="left" vertical="top"/>
    </xf>
    <xf numFmtId="49" fontId="4" fillId="2" borderId="7" xfId="2" applyNumberFormat="1" applyFont="1" applyFill="1" applyBorder="1" applyAlignment="1">
      <alignment horizontal="left" vertical="center"/>
    </xf>
    <xf numFmtId="49" fontId="4" fillId="7" borderId="9" xfId="2" applyNumberFormat="1" applyFont="1" applyFill="1" applyBorder="1" applyAlignment="1">
      <alignment horizontal="left" vertical="center"/>
    </xf>
    <xf numFmtId="49" fontId="4" fillId="7" borderId="11" xfId="2" applyNumberFormat="1" applyFont="1" applyFill="1" applyBorder="1" applyAlignment="1">
      <alignment horizontal="left" vertical="center"/>
    </xf>
    <xf numFmtId="0" fontId="19" fillId="0" borderId="19" xfId="2" applyFont="1" applyBorder="1" applyAlignment="1">
      <alignment horizontal="center" vertical="center"/>
    </xf>
    <xf numFmtId="0" fontId="19" fillId="0" borderId="20" xfId="2" applyFont="1" applyBorder="1" applyAlignment="1">
      <alignment horizontal="center" vertical="center"/>
    </xf>
    <xf numFmtId="0" fontId="19" fillId="0" borderId="21" xfId="2" applyFont="1" applyBorder="1" applyAlignment="1">
      <alignment horizontal="center" vertical="center"/>
    </xf>
    <xf numFmtId="49" fontId="4" fillId="2" borderId="9" xfId="2" applyNumberFormat="1" applyFont="1" applyFill="1" applyBorder="1" applyAlignment="1">
      <alignment horizontal="left" vertical="center"/>
    </xf>
    <xf numFmtId="49" fontId="4" fillId="2" borderId="11" xfId="2" applyNumberFormat="1" applyFont="1" applyFill="1" applyBorder="1" applyAlignment="1">
      <alignment horizontal="left" vertical="center"/>
    </xf>
    <xf numFmtId="0" fontId="16" fillId="10" borderId="0" xfId="3" applyFont="1" applyFill="1" applyBorder="1" applyAlignment="1">
      <alignment horizontal="center" vertical="center"/>
    </xf>
    <xf numFmtId="49" fontId="4" fillId="3" borderId="24" xfId="2" applyNumberFormat="1" applyFont="1" applyFill="1" applyBorder="1" applyAlignment="1" applyProtection="1">
      <alignment horizontal="left" vertical="top" wrapText="1"/>
      <protection locked="0"/>
    </xf>
    <xf numFmtId="49" fontId="4" fillId="3" borderId="10" xfId="2" applyNumberFormat="1" applyFont="1" applyFill="1" applyBorder="1" applyAlignment="1" applyProtection="1">
      <alignment horizontal="left" vertical="top" wrapText="1"/>
      <protection locked="0"/>
    </xf>
    <xf numFmtId="49" fontId="4" fillId="3" borderId="11" xfId="2" applyNumberFormat="1" applyFont="1" applyFill="1" applyBorder="1" applyAlignment="1" applyProtection="1">
      <alignment horizontal="left" vertical="top" wrapText="1"/>
      <protection locked="0"/>
    </xf>
    <xf numFmtId="0" fontId="30" fillId="7" borderId="7" xfId="0" applyFont="1" applyFill="1" applyBorder="1" applyAlignment="1">
      <alignment horizontal="left" vertical="center" indent="1"/>
    </xf>
    <xf numFmtId="49" fontId="30" fillId="7" borderId="7" xfId="0" applyNumberFormat="1" applyFont="1" applyFill="1" applyBorder="1" applyAlignment="1">
      <alignment horizontal="left" vertical="top" indent="1"/>
    </xf>
    <xf numFmtId="0" fontId="39" fillId="4" borderId="35" xfId="0" applyFont="1" applyFill="1" applyBorder="1" applyAlignment="1">
      <alignment horizontal="left" vertical="center" wrapText="1" indent="1"/>
    </xf>
    <xf numFmtId="49" fontId="30" fillId="2" borderId="7" xfId="0" applyNumberFormat="1" applyFont="1" applyFill="1" applyBorder="1" applyAlignment="1">
      <alignment horizontal="left" vertical="top" indent="1"/>
    </xf>
    <xf numFmtId="0" fontId="30" fillId="2" borderId="7" xfId="0" applyFont="1" applyFill="1" applyBorder="1" applyAlignment="1">
      <alignment horizontal="left" vertical="center" indent="1"/>
    </xf>
    <xf numFmtId="0" fontId="30" fillId="2" borderId="13" xfId="0" applyFont="1" applyFill="1" applyBorder="1" applyAlignment="1">
      <alignment horizontal="left" vertical="center" indent="1"/>
    </xf>
    <xf numFmtId="49" fontId="30" fillId="2" borderId="13" xfId="0" applyNumberFormat="1" applyFont="1" applyFill="1" applyBorder="1" applyAlignment="1">
      <alignment horizontal="left" vertical="top" indent="1"/>
    </xf>
    <xf numFmtId="0" fontId="39" fillId="4" borderId="37" xfId="0" applyFont="1" applyFill="1" applyBorder="1" applyAlignment="1">
      <alignment horizontal="left" vertical="center" wrapText="1" indent="1"/>
    </xf>
    <xf numFmtId="0" fontId="39" fillId="4" borderId="36" xfId="0" applyFont="1" applyFill="1" applyBorder="1" applyAlignment="1">
      <alignment horizontal="left" vertical="center" indent="1"/>
    </xf>
    <xf numFmtId="0" fontId="4" fillId="0" borderId="7" xfId="2" applyFont="1" applyBorder="1" applyAlignment="1">
      <alignment horizontal="left" vertical="center"/>
    </xf>
    <xf numFmtId="0" fontId="4" fillId="0" borderId="34" xfId="2" applyFont="1" applyBorder="1" applyAlignment="1">
      <alignment horizontal="left" vertical="center"/>
    </xf>
    <xf numFmtId="0" fontId="4" fillId="0" borderId="7" xfId="2" applyFont="1" applyFill="1" applyBorder="1" applyAlignment="1">
      <alignment horizontal="left" vertical="center"/>
    </xf>
    <xf numFmtId="0" fontId="4" fillId="0" borderId="34" xfId="2" applyFont="1" applyFill="1" applyBorder="1" applyAlignment="1">
      <alignment horizontal="left" vertical="center"/>
    </xf>
    <xf numFmtId="0" fontId="4" fillId="0" borderId="9" xfId="2" applyFont="1" applyBorder="1" applyAlignment="1">
      <alignment horizontal="left" vertical="center"/>
    </xf>
    <xf numFmtId="0" fontId="4" fillId="0" borderId="11" xfId="2" applyFont="1" applyBorder="1" applyAlignment="1">
      <alignment horizontal="left" vertical="center"/>
    </xf>
    <xf numFmtId="0" fontId="4" fillId="0" borderId="0" xfId="2" applyFont="1" applyBorder="1" applyAlignment="1">
      <alignment horizontal="left" vertical="top" wrapText="1"/>
    </xf>
    <xf numFmtId="0" fontId="4" fillId="0" borderId="18" xfId="2" applyFont="1" applyBorder="1" applyAlignment="1">
      <alignment horizontal="left" vertical="top" wrapText="1"/>
    </xf>
    <xf numFmtId="0" fontId="4" fillId="0" borderId="0" xfId="2" applyFont="1" applyBorder="1" applyAlignment="1">
      <alignment horizontal="left"/>
    </xf>
    <xf numFmtId="0" fontId="4" fillId="0" borderId="18" xfId="2" applyFont="1" applyBorder="1" applyAlignment="1">
      <alignment horizontal="left"/>
    </xf>
    <xf numFmtId="0" fontId="4" fillId="0" borderId="8" xfId="2" applyFont="1" applyBorder="1" applyAlignment="1">
      <alignment horizontal="center" vertical="center"/>
    </xf>
    <xf numFmtId="0" fontId="4" fillId="0" borderId="12" xfId="2" applyFont="1" applyBorder="1" applyAlignment="1">
      <alignment horizontal="center" vertical="center"/>
    </xf>
    <xf numFmtId="0" fontId="4" fillId="0" borderId="13" xfId="2" applyFont="1" applyBorder="1" applyAlignment="1">
      <alignment horizontal="center" vertical="center"/>
    </xf>
    <xf numFmtId="0" fontId="13" fillId="0" borderId="8" xfId="2" applyFont="1" applyBorder="1" applyAlignment="1">
      <alignment horizontal="center" vertical="center"/>
    </xf>
    <xf numFmtId="0" fontId="13" fillId="0" borderId="12" xfId="2" applyFont="1" applyBorder="1" applyAlignment="1">
      <alignment horizontal="center" vertical="center"/>
    </xf>
    <xf numFmtId="0" fontId="13" fillId="0" borderId="13" xfId="2" applyFont="1" applyBorder="1" applyAlignment="1">
      <alignment horizontal="center" vertical="center"/>
    </xf>
    <xf numFmtId="49" fontId="4" fillId="2" borderId="24" xfId="2" applyNumberFormat="1" applyFont="1" applyFill="1" applyBorder="1" applyAlignment="1" applyProtection="1">
      <alignment horizontal="left" vertical="top"/>
      <protection locked="0"/>
    </xf>
    <xf numFmtId="49" fontId="4" fillId="2" borderId="10" xfId="2" applyNumberFormat="1" applyFont="1" applyFill="1" applyBorder="1" applyAlignment="1" applyProtection="1">
      <alignment horizontal="left" vertical="top"/>
      <protection locked="0"/>
    </xf>
    <xf numFmtId="0" fontId="13" fillId="0" borderId="9" xfId="2" applyFont="1" applyBorder="1" applyAlignment="1">
      <alignment horizontal="left" vertical="top"/>
    </xf>
    <xf numFmtId="0" fontId="13" fillId="0" borderId="11" xfId="2" applyFont="1" applyBorder="1" applyAlignment="1">
      <alignment horizontal="left" vertical="top"/>
    </xf>
    <xf numFmtId="0" fontId="13" fillId="2" borderId="7" xfId="2" applyFont="1" applyFill="1" applyBorder="1" applyAlignment="1">
      <alignment horizontal="left" vertical="top"/>
    </xf>
    <xf numFmtId="0" fontId="9" fillId="4" borderId="7" xfId="2" applyFont="1" applyFill="1" applyBorder="1" applyAlignment="1">
      <alignment horizontal="left" vertical="top"/>
    </xf>
    <xf numFmtId="0" fontId="16" fillId="10" borderId="17" xfId="3" applyFont="1" applyFill="1" applyBorder="1" applyAlignment="1">
      <alignment horizontal="center" vertical="center"/>
    </xf>
    <xf numFmtId="0" fontId="0" fillId="0" borderId="30" xfId="0" applyBorder="1"/>
    <xf numFmtId="0" fontId="39" fillId="4" borderId="14" xfId="0" applyFont="1" applyFill="1" applyBorder="1" applyAlignment="1">
      <alignment horizontal="left" vertical="center" indent="1"/>
    </xf>
    <xf numFmtId="0" fontId="39" fillId="4" borderId="42" xfId="0" applyFont="1" applyFill="1" applyBorder="1" applyAlignment="1">
      <alignment horizontal="left" vertical="center" indent="1"/>
    </xf>
    <xf numFmtId="0" fontId="39" fillId="4" borderId="43" xfId="0" applyFont="1" applyFill="1" applyBorder="1" applyAlignment="1">
      <alignment horizontal="left" vertical="center" wrapText="1" indent="1"/>
    </xf>
    <xf numFmtId="0" fontId="39" fillId="4" borderId="44" xfId="0" applyFont="1" applyFill="1" applyBorder="1" applyAlignment="1">
      <alignment horizontal="left" vertical="center" wrapText="1" indent="1"/>
    </xf>
    <xf numFmtId="0" fontId="39" fillId="4" borderId="45" xfId="0" applyFont="1" applyFill="1" applyBorder="1" applyAlignment="1">
      <alignment horizontal="left" vertical="center" indent="1"/>
    </xf>
    <xf numFmtId="0" fontId="39" fillId="4" borderId="46" xfId="0" applyFont="1" applyFill="1" applyBorder="1" applyAlignment="1">
      <alignment horizontal="left" vertical="center" indent="1"/>
    </xf>
    <xf numFmtId="0" fontId="39" fillId="4" borderId="47" xfId="0" applyFont="1" applyFill="1" applyBorder="1" applyAlignment="1">
      <alignment horizontal="left" vertical="center" indent="1"/>
    </xf>
    <xf numFmtId="0" fontId="39" fillId="4" borderId="25" xfId="0" applyFont="1" applyFill="1" applyBorder="1" applyAlignment="1">
      <alignment horizontal="left" vertical="center" indent="1"/>
    </xf>
    <xf numFmtId="0" fontId="39" fillId="4" borderId="48" xfId="0" applyFont="1" applyFill="1" applyBorder="1" applyAlignment="1">
      <alignment horizontal="left" vertical="center" indent="1"/>
    </xf>
    <xf numFmtId="0" fontId="1" fillId="0" borderId="16" xfId="2" applyBorder="1"/>
    <xf numFmtId="0" fontId="17" fillId="0" borderId="17" xfId="2" applyFont="1" applyBorder="1" applyAlignment="1">
      <alignment horizontal="left" vertical="top"/>
    </xf>
    <xf numFmtId="0" fontId="22" fillId="0" borderId="30" xfId="2" applyFont="1" applyBorder="1"/>
    <xf numFmtId="0" fontId="10" fillId="0" borderId="30" xfId="2" applyFont="1" applyBorder="1"/>
    <xf numFmtId="49" fontId="4" fillId="2" borderId="23" xfId="2" applyNumberFormat="1" applyFont="1" applyFill="1" applyBorder="1" applyAlignment="1" applyProtection="1">
      <alignment horizontal="left" vertical="top"/>
      <protection locked="0"/>
    </xf>
    <xf numFmtId="1" fontId="4" fillId="4" borderId="0" xfId="2" applyNumberFormat="1" applyFont="1" applyFill="1" applyBorder="1" applyAlignment="1" applyProtection="1">
      <alignment horizontal="left" vertical="top"/>
      <protection locked="0"/>
    </xf>
    <xf numFmtId="10" fontId="4" fillId="6" borderId="23" xfId="2" applyNumberFormat="1" applyFont="1" applyFill="1" applyBorder="1" applyAlignment="1" applyProtection="1">
      <alignment horizontal="left" vertical="center"/>
      <protection locked="0"/>
    </xf>
    <xf numFmtId="49" fontId="4" fillId="2" borderId="24" xfId="2" applyNumberFormat="1" applyFont="1" applyFill="1" applyBorder="1" applyAlignment="1" applyProtection="1">
      <alignment horizontal="left" vertical="top" wrapText="1"/>
      <protection locked="0"/>
    </xf>
    <xf numFmtId="0" fontId="1" fillId="0" borderId="28" xfId="2" applyBorder="1"/>
    <xf numFmtId="0" fontId="14" fillId="0" borderId="17" xfId="2" applyFont="1" applyBorder="1" applyAlignment="1">
      <alignment vertical="top"/>
    </xf>
    <xf numFmtId="0" fontId="4" fillId="0" borderId="17" xfId="2" applyFont="1" applyBorder="1" applyAlignment="1">
      <alignment horizontal="left" vertical="top" wrapText="1"/>
    </xf>
    <xf numFmtId="0" fontId="4" fillId="0" borderId="17" xfId="2" applyFont="1" applyBorder="1" applyAlignment="1">
      <alignment vertical="top"/>
    </xf>
    <xf numFmtId="0" fontId="16" fillId="10" borderId="17" xfId="3" applyFont="1" applyFill="1" applyBorder="1" applyAlignment="1">
      <alignment horizontal="center" vertical="center"/>
    </xf>
    <xf numFmtId="0" fontId="4" fillId="0" borderId="17" xfId="2" applyFont="1" applyBorder="1" applyAlignment="1">
      <alignment horizontal="left" wrapText="1"/>
    </xf>
    <xf numFmtId="0" fontId="4" fillId="0" borderId="17" xfId="2" applyFont="1" applyBorder="1"/>
    <xf numFmtId="0" fontId="12" fillId="4" borderId="17" xfId="2" applyFont="1" applyFill="1" applyBorder="1" applyAlignment="1">
      <alignment horizontal="left"/>
    </xf>
    <xf numFmtId="0" fontId="3" fillId="4" borderId="0" xfId="2" applyFont="1" applyFill="1" applyBorder="1" applyAlignment="1"/>
    <xf numFmtId="0" fontId="13" fillId="0" borderId="23" xfId="2" applyFont="1" applyBorder="1" applyAlignment="1">
      <alignment horizontal="left" vertical="top"/>
    </xf>
    <xf numFmtId="0" fontId="13" fillId="0" borderId="23" xfId="2" applyFont="1" applyFill="1" applyBorder="1" applyAlignment="1">
      <alignment horizontal="left" vertical="top"/>
    </xf>
    <xf numFmtId="0" fontId="0" fillId="4" borderId="30" xfId="0" applyFill="1" applyBorder="1"/>
    <xf numFmtId="0" fontId="4" fillId="0" borderId="17" xfId="2" applyFont="1" applyBorder="1" applyAlignment="1">
      <alignment horizontal="left"/>
    </xf>
    <xf numFmtId="0" fontId="3" fillId="0" borderId="30" xfId="2" applyFont="1" applyBorder="1"/>
  </cellXfs>
  <cellStyles count="4">
    <cellStyle name="Link" xfId="3" builtinId="8"/>
    <cellStyle name="Standard" xfId="0" builtinId="0"/>
    <cellStyle name="Standard 2" xfId="2" xr:uid="{0AB8770A-DEE5-4171-AF40-FABC82897047}"/>
    <cellStyle name="Standard 6" xfId="1" xr:uid="{69A07F6B-3FDE-4F71-ACFB-8A3FEBAA1F4B}"/>
  </cellStyles>
  <dxfs count="45">
    <dxf>
      <fill>
        <patternFill>
          <bgColor theme="5" tint="0.59996337778862885"/>
        </patternFill>
      </fill>
    </dxf>
    <dxf>
      <fill>
        <patternFill>
          <bgColor theme="9" tint="0.59996337778862885"/>
        </patternFill>
      </fill>
    </dxf>
    <dxf>
      <fill>
        <patternFill>
          <bgColor theme="5" tint="0.59996337778862885"/>
        </patternFill>
      </fill>
    </dxf>
    <dxf>
      <fill>
        <patternFill>
          <bgColor theme="9" tint="0.59996337778862885"/>
        </patternFill>
      </fill>
    </dxf>
    <dxf>
      <fill>
        <patternFill>
          <bgColor theme="5" tint="0.59996337778862885"/>
        </patternFill>
      </fill>
    </dxf>
    <dxf>
      <fill>
        <patternFill>
          <bgColor theme="9" tint="0.59996337778862885"/>
        </patternFill>
      </fill>
    </dxf>
    <dxf>
      <fill>
        <patternFill>
          <bgColor theme="5" tint="0.59996337778862885"/>
        </patternFill>
      </fill>
    </dxf>
    <dxf>
      <fill>
        <patternFill>
          <bgColor theme="9" tint="0.59996337778862885"/>
        </patternFill>
      </fill>
    </dxf>
    <dxf>
      <fill>
        <patternFill patternType="solid">
          <bgColor theme="5" tint="0.59996337778862885"/>
        </patternFill>
      </fill>
    </dxf>
    <dxf>
      <fill>
        <patternFill>
          <bgColor theme="9" tint="0.59996337778862885"/>
        </patternFill>
      </fill>
    </dxf>
    <dxf>
      <fill>
        <patternFill>
          <bgColor theme="9" tint="0.59996337778862885"/>
        </patternFill>
      </fill>
    </dxf>
    <dxf>
      <fill>
        <patternFill>
          <bgColor theme="5" tint="0.59996337778862885"/>
        </patternFill>
      </fill>
    </dxf>
    <dxf>
      <font>
        <color theme="0" tint="-0.24994659260841701"/>
      </font>
    </dxf>
    <dxf>
      <fill>
        <patternFill>
          <bgColor theme="0" tint="-0.499984740745262"/>
        </patternFill>
      </fill>
    </dxf>
    <dxf>
      <font>
        <color theme="0" tint="-0.24994659260841701"/>
      </font>
      <fill>
        <patternFill>
          <bgColor theme="0" tint="-0.499984740745262"/>
        </patternFill>
      </fill>
    </dxf>
    <dxf>
      <font>
        <color theme="0" tint="-0.24994659260841701"/>
      </font>
      <fill>
        <patternFill>
          <bgColor theme="0" tint="-0.499984740745262"/>
        </patternFill>
      </fill>
    </dxf>
    <dxf>
      <font>
        <color theme="0" tint="-0.24994659260841701"/>
      </font>
      <fill>
        <patternFill>
          <bgColor theme="0" tint="-0.499984740745262"/>
        </patternFill>
      </fill>
    </dxf>
    <dxf>
      <font>
        <color theme="0" tint="-0.24994659260841701"/>
      </font>
      <fill>
        <patternFill>
          <bgColor theme="0" tint="-0.499984740745262"/>
        </patternFill>
      </fill>
    </dxf>
    <dxf>
      <font>
        <color theme="0" tint="-0.24994659260841701"/>
      </font>
      <fill>
        <patternFill>
          <bgColor theme="0" tint="-0.499984740745262"/>
        </patternFill>
      </fill>
    </dxf>
    <dxf>
      <font>
        <color theme="0" tint="-0.24994659260841701"/>
      </font>
      <fill>
        <patternFill>
          <bgColor theme="0" tint="-0.499984740745262"/>
        </patternFill>
      </fill>
    </dxf>
    <dxf>
      <fill>
        <patternFill patternType="solid">
          <bgColor theme="0" tint="-4.9989318521683403E-2"/>
        </patternFill>
      </fill>
    </dxf>
    <dxf>
      <fill>
        <patternFill>
          <bgColor theme="0" tint="-0.499984740745262"/>
        </patternFill>
      </fill>
    </dxf>
    <dxf>
      <fill>
        <patternFill>
          <bgColor theme="0" tint="-0.499984740745262"/>
        </patternFill>
      </fill>
    </dxf>
    <dxf>
      <fill>
        <patternFill>
          <bgColor theme="0" tint="-0.499984740745262"/>
        </patternFill>
      </fill>
    </dxf>
    <dxf>
      <font>
        <color theme="0" tint="-0.24994659260841701"/>
      </font>
      <fill>
        <patternFill>
          <bgColor theme="0" tint="-0.499984740745262"/>
        </patternFill>
      </fill>
    </dxf>
    <dxf>
      <font>
        <color theme="0" tint="-0.24994659260841701"/>
      </font>
      <fill>
        <patternFill>
          <bgColor theme="0" tint="-0.499984740745262"/>
        </patternFill>
      </fill>
    </dxf>
    <dxf>
      <font>
        <color theme="0" tint="-0.24994659260841701"/>
      </font>
      <fill>
        <patternFill>
          <bgColor theme="0" tint="-0.499984740745262"/>
        </patternFill>
      </fill>
    </dxf>
    <dxf>
      <font>
        <color theme="0" tint="-0.24994659260841701"/>
      </font>
      <fill>
        <patternFill>
          <bgColor theme="0" tint="-0.499984740745262"/>
        </patternFill>
      </fill>
    </dxf>
    <dxf>
      <font>
        <color theme="0" tint="-0.24994659260841701"/>
      </font>
      <fill>
        <patternFill>
          <bgColor theme="0" tint="-0.499984740745262"/>
        </patternFill>
      </fill>
    </dxf>
    <dxf>
      <font>
        <color theme="0" tint="-0.24994659260841701"/>
      </font>
      <fill>
        <patternFill patternType="solid">
          <bgColor theme="0" tint="-0.499984740745262"/>
        </patternFill>
      </fill>
    </dxf>
    <dxf>
      <font>
        <color theme="0" tint="-0.24994659260841701"/>
      </font>
      <fill>
        <patternFill>
          <bgColor theme="0" tint="-0.499984740745262"/>
        </patternFill>
      </fill>
    </dxf>
    <dxf>
      <font>
        <color theme="0" tint="-0.24994659260841701"/>
      </font>
      <fill>
        <patternFill patternType="solid">
          <bgColor theme="0" tint="-0.499984740745262"/>
        </patternFill>
      </fill>
    </dxf>
    <dxf>
      <fill>
        <patternFill patternType="solid">
          <bgColor theme="0" tint="-4.9989318521683403E-2"/>
        </patternFill>
      </fill>
    </dxf>
    <dxf>
      <fill>
        <patternFill patternType="solid">
          <bgColor theme="0" tint="-4.9989318521683403E-2"/>
        </patternFill>
      </fill>
    </dxf>
    <dxf>
      <font>
        <color theme="0" tint="-0.24994659260841701"/>
      </font>
    </dxf>
    <dxf>
      <font>
        <color theme="0" tint="-0.24994659260841701"/>
      </font>
    </dxf>
    <dxf>
      <fill>
        <patternFill patternType="solid">
          <bgColor theme="0" tint="-4.9989318521683403E-2"/>
        </patternFill>
      </fill>
    </dxf>
    <dxf>
      <fill>
        <patternFill patternType="solid">
          <bgColor theme="0" tint="-4.9989318521683403E-2"/>
        </patternFill>
      </fill>
    </dxf>
    <dxf>
      <font>
        <color theme="0" tint="-0.24994659260841701"/>
      </font>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ont>
        <color theme="0" tint="-0.24994659260841701"/>
      </font>
      <fill>
        <patternFill patternType="solid">
          <bgColor theme="0" tint="-0.499984740745262"/>
        </patternFill>
      </fill>
    </dxf>
    <dxf>
      <fill>
        <patternFill patternType="solid">
          <bgColor theme="0" tint="-4.9989318521683403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Radio" firstButton="1" fmlaLink="$F$3" lockText="1" noThreeD="1"/>
</file>

<file path=xl/ctrlProps/ctrlProp10.xml><?xml version="1.0" encoding="utf-8"?>
<formControlPr xmlns="http://schemas.microsoft.com/office/spreadsheetml/2009/9/main" objectType="GBox" noThreeD="1"/>
</file>

<file path=xl/ctrlProps/ctrlProp11.xml><?xml version="1.0" encoding="utf-8"?>
<formControlPr xmlns="http://schemas.microsoft.com/office/spreadsheetml/2009/9/main" objectType="Radio" firstButton="1" fmlaLink="$F$27" lockText="1" noThreeD="1"/>
</file>

<file path=xl/ctrlProps/ctrlProp12.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Radio" checked="Checked" lockText="1" noThreeD="1"/>
</file>

<file path=xl/ctrlProps/ctrlProp14.xml><?xml version="1.0" encoding="utf-8"?>
<formControlPr xmlns="http://schemas.microsoft.com/office/spreadsheetml/2009/9/main" objectType="GBox" noThreeD="1"/>
</file>

<file path=xl/ctrlProps/ctrlProp15.xml><?xml version="1.0" encoding="utf-8"?>
<formControlPr xmlns="http://schemas.microsoft.com/office/spreadsheetml/2009/9/main" objectType="Radio" firstButton="1" fmlaLink="$U$3" lockText="1" noThreeD="1"/>
</file>

<file path=xl/ctrlProps/ctrlProp16.xml><?xml version="1.0" encoding="utf-8"?>
<formControlPr xmlns="http://schemas.microsoft.com/office/spreadsheetml/2009/9/main" objectType="Radio" checked="Checked" lockText="1" noThreeD="1"/>
</file>

<file path=xl/ctrlProps/ctrlProp17.xml><?xml version="1.0" encoding="utf-8"?>
<formControlPr xmlns="http://schemas.microsoft.com/office/spreadsheetml/2009/9/main" objectType="GBox" noThreeD="1"/>
</file>

<file path=xl/ctrlProps/ctrlProp18.xml><?xml version="1.0" encoding="utf-8"?>
<formControlPr xmlns="http://schemas.microsoft.com/office/spreadsheetml/2009/9/main" objectType="Radio" firstButton="1" fmlaLink="$AD$245" lockText="1" noThreeD="1"/>
</file>

<file path=xl/ctrlProps/ctrlProp19.xml><?xml version="1.0" encoding="utf-8"?>
<formControlPr xmlns="http://schemas.microsoft.com/office/spreadsheetml/2009/9/main" objectType="Radio" checked="Checked" lockText="1" noThreeD="1"/>
</file>

<file path=xl/ctrlProps/ctrlProp2.xml><?xml version="1.0" encoding="utf-8"?>
<formControlPr xmlns="http://schemas.microsoft.com/office/spreadsheetml/2009/9/main" objectType="GBox" noThreeD="1"/>
</file>

<file path=xl/ctrlProps/ctrlProp20.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Radio" lockText="1" noThreeD="1"/>
</file>

<file path=xl/ctrlProps/ctrlProp22.xml><?xml version="1.0" encoding="utf-8"?>
<formControlPr xmlns="http://schemas.microsoft.com/office/spreadsheetml/2009/9/main" objectType="Radio" lockText="1" noThreeD="1"/>
</file>

<file path=xl/ctrlProps/ctrlProp23.xml><?xml version="1.0" encoding="utf-8"?>
<formControlPr xmlns="http://schemas.microsoft.com/office/spreadsheetml/2009/9/main" objectType="Radio" lockText="1" noThreeD="1"/>
</file>

<file path=xl/ctrlProps/ctrlProp24.xml><?xml version="1.0" encoding="utf-8"?>
<formControlPr xmlns="http://schemas.microsoft.com/office/spreadsheetml/2009/9/main" objectType="GBox" noThreeD="1"/>
</file>

<file path=xl/ctrlProps/ctrlProp25.xml><?xml version="1.0" encoding="utf-8"?>
<formControlPr xmlns="http://schemas.microsoft.com/office/spreadsheetml/2009/9/main" objectType="Radio" firstButton="1" fmlaLink="$AD$256" lockText="1" noThreeD="1"/>
</file>

<file path=xl/ctrlProps/ctrlProp26.xml><?xml version="1.0" encoding="utf-8"?>
<formControlPr xmlns="http://schemas.microsoft.com/office/spreadsheetml/2009/9/main" objectType="Radio" checked="Checked" lockText="1" noThreeD="1"/>
</file>

<file path=xl/ctrlProps/ctrlProp27.xml><?xml version="1.0" encoding="utf-8"?>
<formControlPr xmlns="http://schemas.microsoft.com/office/spreadsheetml/2009/9/main" objectType="Radio" lockText="1" noThreeD="1"/>
</file>

<file path=xl/ctrlProps/ctrlProp28.xml><?xml version="1.0" encoding="utf-8"?>
<formControlPr xmlns="http://schemas.microsoft.com/office/spreadsheetml/2009/9/main" objectType="Radio" lockText="1" noThreeD="1"/>
</file>

<file path=xl/ctrlProps/ctrlProp29.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checked="Checked" lockText="1" noThreeD="1"/>
</file>

<file path=xl/ctrlProps/ctrlProp30.xml><?xml version="1.0" encoding="utf-8"?>
<formControlPr xmlns="http://schemas.microsoft.com/office/spreadsheetml/2009/9/main" objectType="Radio" lockText="1" noThreeD="1"/>
</file>

<file path=xl/ctrlProps/ctrlProp31.xml><?xml version="1.0" encoding="utf-8"?>
<formControlPr xmlns="http://schemas.microsoft.com/office/spreadsheetml/2009/9/main" objectType="GBox" noThreeD="1"/>
</file>

<file path=xl/ctrlProps/ctrlProp32.xml><?xml version="1.0" encoding="utf-8"?>
<formControlPr xmlns="http://schemas.microsoft.com/office/spreadsheetml/2009/9/main" objectType="Radio" firstButton="1" fmlaLink="$AD$268" lockText="1" noThreeD="1"/>
</file>

<file path=xl/ctrlProps/ctrlProp33.xml><?xml version="1.0" encoding="utf-8"?>
<formControlPr xmlns="http://schemas.microsoft.com/office/spreadsheetml/2009/9/main" objectType="Radio" checked="Checked" lockText="1" noThreeD="1"/>
</file>

<file path=xl/ctrlProps/ctrlProp34.xml><?xml version="1.0" encoding="utf-8"?>
<formControlPr xmlns="http://schemas.microsoft.com/office/spreadsheetml/2009/9/main" objectType="Radio" lockText="1" noThreeD="1"/>
</file>

<file path=xl/ctrlProps/ctrlProp35.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Radio" lockText="1" noThreeD="1"/>
</file>

<file path=xl/ctrlProps/ctrlProp37.xml><?xml version="1.0" encoding="utf-8"?>
<formControlPr xmlns="http://schemas.microsoft.com/office/spreadsheetml/2009/9/main" objectType="Radio" lockText="1" noThreeD="1"/>
</file>

<file path=xl/ctrlProps/ctrlProp38.xml><?xml version="1.0" encoding="utf-8"?>
<formControlPr xmlns="http://schemas.microsoft.com/office/spreadsheetml/2009/9/main" objectType="GBox" noThreeD="1"/>
</file>

<file path=xl/ctrlProps/ctrlProp39.xml><?xml version="1.0" encoding="utf-8"?>
<formControlPr xmlns="http://schemas.microsoft.com/office/spreadsheetml/2009/9/main" objectType="Radio" firstButton="1" fmlaLink="$AD$279" lockText="1" noThreeD="1"/>
</file>

<file path=xl/ctrlProps/ctrlProp4.xml><?xml version="1.0" encoding="utf-8"?>
<formControlPr xmlns="http://schemas.microsoft.com/office/spreadsheetml/2009/9/main" objectType="Radio" firstButton="1" fmlaLink="$F$22" lockText="1" noThreeD="1"/>
</file>

<file path=xl/ctrlProps/ctrlProp40.xml><?xml version="1.0" encoding="utf-8"?>
<formControlPr xmlns="http://schemas.microsoft.com/office/spreadsheetml/2009/9/main" objectType="Radio" checked="Checked" lockText="1" noThreeD="1"/>
</file>

<file path=xl/ctrlProps/ctrlProp41.xml><?xml version="1.0" encoding="utf-8"?>
<formControlPr xmlns="http://schemas.microsoft.com/office/spreadsheetml/2009/9/main" objectType="Radio" lockText="1" noThreeD="1"/>
</file>

<file path=xl/ctrlProps/ctrlProp42.xml><?xml version="1.0" encoding="utf-8"?>
<formControlPr xmlns="http://schemas.microsoft.com/office/spreadsheetml/2009/9/main" objectType="Radio" lockText="1" noThreeD="1"/>
</file>

<file path=xl/ctrlProps/ctrlProp43.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Radio" lockText="1" noThreeD="1"/>
</file>

<file path=xl/ctrlProps/ctrlProp45.xml><?xml version="1.0" encoding="utf-8"?>
<formControlPr xmlns="http://schemas.microsoft.com/office/spreadsheetml/2009/9/main" objectType="GBox" noThreeD="1"/>
</file>

<file path=xl/ctrlProps/ctrlProp46.xml><?xml version="1.0" encoding="utf-8"?>
<formControlPr xmlns="http://schemas.microsoft.com/office/spreadsheetml/2009/9/main" objectType="Radio" firstButton="1" fmlaLink="$AD$290" lockText="1" noThreeD="1"/>
</file>

<file path=xl/ctrlProps/ctrlProp47.xml><?xml version="1.0" encoding="utf-8"?>
<formControlPr xmlns="http://schemas.microsoft.com/office/spreadsheetml/2009/9/main" objectType="Radio" checked="Checked" lockText="1" noThreeD="1"/>
</file>

<file path=xl/ctrlProps/ctrlProp48.xml><?xml version="1.0" encoding="utf-8"?>
<formControlPr xmlns="http://schemas.microsoft.com/office/spreadsheetml/2009/9/main" objectType="Radio" lockText="1" noThreeD="1"/>
</file>

<file path=xl/ctrlProps/ctrlProp49.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lockText="1" noThreeD="1"/>
</file>

<file path=xl/ctrlProps/ctrlProp50.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Radio" lockText="1" noThreeD="1"/>
</file>

<file path=xl/ctrlProps/ctrlProp52.xml><?xml version="1.0" encoding="utf-8"?>
<formControlPr xmlns="http://schemas.microsoft.com/office/spreadsheetml/2009/9/main" objectType="GBox" noThreeD="1"/>
</file>

<file path=xl/ctrlProps/ctrlProp53.xml><?xml version="1.0" encoding="utf-8"?>
<formControlPr xmlns="http://schemas.microsoft.com/office/spreadsheetml/2009/9/main" objectType="Radio" firstButton="1" fmlaLink="$AD$302" lockText="1" noThreeD="1"/>
</file>

<file path=xl/ctrlProps/ctrlProp54.xml><?xml version="1.0" encoding="utf-8"?>
<formControlPr xmlns="http://schemas.microsoft.com/office/spreadsheetml/2009/9/main" objectType="Radio" checked="Checked" lockText="1" noThreeD="1"/>
</file>

<file path=xl/ctrlProps/ctrlProp55.xml><?xml version="1.0" encoding="utf-8"?>
<formControlPr xmlns="http://schemas.microsoft.com/office/spreadsheetml/2009/9/main" objectType="Radio" lockText="1" noThreeD="1"/>
</file>

<file path=xl/ctrlProps/ctrlProp56.xml><?xml version="1.0" encoding="utf-8"?>
<formControlPr xmlns="http://schemas.microsoft.com/office/spreadsheetml/2009/9/main" objectType="Radio" lockText="1" noThreeD="1"/>
</file>

<file path=xl/ctrlProps/ctrlProp57.xml><?xml version="1.0" encoding="utf-8"?>
<formControlPr xmlns="http://schemas.microsoft.com/office/spreadsheetml/2009/9/main" objectType="Radio" lockText="1" noThreeD="1"/>
</file>

<file path=xl/ctrlProps/ctrlProp58.xml><?xml version="1.0" encoding="utf-8"?>
<formControlPr xmlns="http://schemas.microsoft.com/office/spreadsheetml/2009/9/main" objectType="Radio" lockText="1" noThreeD="1"/>
</file>

<file path=xl/ctrlProps/ctrlProp59.xml><?xml version="1.0" encoding="utf-8"?>
<formControlPr xmlns="http://schemas.microsoft.com/office/spreadsheetml/2009/9/main" objectType="GBox" noThreeD="1"/>
</file>

<file path=xl/ctrlProps/ctrlProp6.xml><?xml version="1.0" encoding="utf-8"?>
<formControlPr xmlns="http://schemas.microsoft.com/office/spreadsheetml/2009/9/main" objectType="Radio" lockText="1" noThreeD="1"/>
</file>

<file path=xl/ctrlProps/ctrlProp60.xml><?xml version="1.0" encoding="utf-8"?>
<formControlPr xmlns="http://schemas.microsoft.com/office/spreadsheetml/2009/9/main" objectType="Radio" firstButton="1" fmlaLink="$AD$313" lockText="1" noThreeD="1"/>
</file>

<file path=xl/ctrlProps/ctrlProp61.xml><?xml version="1.0" encoding="utf-8"?>
<formControlPr xmlns="http://schemas.microsoft.com/office/spreadsheetml/2009/9/main" objectType="Radio" checked="Checked"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GBox" noThreeD="1"/>
</file>

<file path=xl/ctrlProps/ctrlProp67.xml><?xml version="1.0" encoding="utf-8"?>
<formControlPr xmlns="http://schemas.microsoft.com/office/spreadsheetml/2009/9/main" objectType="Radio" firstButton="1" fmlaLink="$AD$3" lockText="1" noThreeD="1"/>
</file>

<file path=xl/ctrlProps/ctrlProp68.xml><?xml version="1.0" encoding="utf-8"?>
<formControlPr xmlns="http://schemas.microsoft.com/office/spreadsheetml/2009/9/main" objectType="Radio" checked="Checked" lockText="1" noThreeD="1"/>
</file>

<file path=xl/ctrlProps/ctrlProp69.xml><?xml version="1.0" encoding="utf-8"?>
<formControlPr xmlns="http://schemas.microsoft.com/office/spreadsheetml/2009/9/main" objectType="GBox" noThreeD="1"/>
</file>

<file path=xl/ctrlProps/ctrlProp7.xml><?xml version="1.0" encoding="utf-8"?>
<formControlPr xmlns="http://schemas.microsoft.com/office/spreadsheetml/2009/9/main" objectType="Radio" checked="Checked" lockText="1" noThreeD="1"/>
</file>

<file path=xl/ctrlProps/ctrlProp70.xml><?xml version="1.0" encoding="utf-8"?>
<formControlPr xmlns="http://schemas.microsoft.com/office/spreadsheetml/2009/9/main" objectType="Radio" firstButton="1" fmlaLink="$AC$3" lockText="1" noThreeD="1"/>
</file>

<file path=xl/ctrlProps/ctrlProp71.xml><?xml version="1.0" encoding="utf-8"?>
<formControlPr xmlns="http://schemas.microsoft.com/office/spreadsheetml/2009/9/main" objectType="Radio" checked="Checked" lockText="1" noThreeD="1"/>
</file>

<file path=xl/ctrlProps/ctrlProp72.xml><?xml version="1.0" encoding="utf-8"?>
<formControlPr xmlns="http://schemas.microsoft.com/office/spreadsheetml/2009/9/main" objectType="GBox" noThreeD="1"/>
</file>

<file path=xl/ctrlProps/ctrlProp8.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72259</xdr:colOff>
      <xdr:row>0</xdr:row>
      <xdr:rowOff>144517</xdr:rowOff>
    </xdr:from>
    <xdr:to>
      <xdr:col>2</xdr:col>
      <xdr:colOff>593506</xdr:colOff>
      <xdr:row>5</xdr:row>
      <xdr:rowOff>49267</xdr:rowOff>
    </xdr:to>
    <xdr:pic>
      <xdr:nvPicPr>
        <xdr:cNvPr id="6" name="Picture">
          <a:extLst>
            <a:ext uri="{FF2B5EF4-FFF2-40B4-BE49-F238E27FC236}">
              <a16:creationId xmlns:a16="http://schemas.microsoft.com/office/drawing/2014/main" id="{02A90F9C-662C-444C-BA53-69B2825DD192}"/>
            </a:ext>
          </a:extLst>
        </xdr:cNvPr>
        <xdr:cNvPicPr preferRelativeResize="0"/>
      </xdr:nvPicPr>
      <xdr:blipFill>
        <a:blip xmlns:r="http://schemas.openxmlformats.org/officeDocument/2006/relationships" r:embed="rId1"/>
        <a:stretch>
          <a:fillRect/>
        </a:stretch>
      </xdr:blipFill>
      <xdr:spPr>
        <a:xfrm>
          <a:off x="72259" y="144517"/>
          <a:ext cx="1743075" cy="8572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76200</xdr:colOff>
          <xdr:row>1</xdr:row>
          <xdr:rowOff>209550</xdr:rowOff>
        </xdr:from>
        <xdr:to>
          <xdr:col>2</xdr:col>
          <xdr:colOff>447675</xdr:colOff>
          <xdr:row>2</xdr:row>
          <xdr:rowOff>180975</xdr:rowOff>
        </xdr:to>
        <xdr:sp macro="" textlink="">
          <xdr:nvSpPr>
            <xdr:cNvPr id="1025" name="Option Button 1"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571500</xdr:colOff>
          <xdr:row>1</xdr:row>
          <xdr:rowOff>142875</xdr:rowOff>
        </xdr:from>
        <xdr:to>
          <xdr:col>2</xdr:col>
          <xdr:colOff>1238250</xdr:colOff>
          <xdr:row>3</xdr:row>
          <xdr:rowOff>9525</xdr:rowOff>
        </xdr:to>
        <xdr:sp macro="" textlink="">
          <xdr:nvSpPr>
            <xdr:cNvPr id="1027" name="Group Box 3" hidden="1">
              <a:extLst>
                <a:ext uri="{63B3BB69-23CF-44E3-9099-C40C66FF867C}">
                  <a14:compatExt spid="_x0000_s1027"/>
                </a:ext>
                <a:ext uri="{FF2B5EF4-FFF2-40B4-BE49-F238E27FC236}">
                  <a16:creationId xmlns:a16="http://schemas.microsoft.com/office/drawing/2014/main" id="{00000000-0008-0000-0100-000003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609600</xdr:colOff>
          <xdr:row>1</xdr:row>
          <xdr:rowOff>200025</xdr:rowOff>
        </xdr:from>
        <xdr:to>
          <xdr:col>2</xdr:col>
          <xdr:colOff>1095375</xdr:colOff>
          <xdr:row>2</xdr:row>
          <xdr:rowOff>171450</xdr:rowOff>
        </xdr:to>
        <xdr:sp macro="" textlink="">
          <xdr:nvSpPr>
            <xdr:cNvPr id="1028" name="Option Button 4"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21</xdr:row>
          <xdr:rowOff>104775</xdr:rowOff>
        </xdr:from>
        <xdr:to>
          <xdr:col>0</xdr:col>
          <xdr:colOff>581025</xdr:colOff>
          <xdr:row>21</xdr:row>
          <xdr:rowOff>314325</xdr:rowOff>
        </xdr:to>
        <xdr:sp macro="" textlink="">
          <xdr:nvSpPr>
            <xdr:cNvPr id="1029" name="Option Button 5" hidden="1">
              <a:extLst>
                <a:ext uri="{63B3BB69-23CF-44E3-9099-C40C66FF867C}">
                  <a14:compatExt spid="_x0000_s1029"/>
                </a:ext>
                <a:ext uri="{FF2B5EF4-FFF2-40B4-BE49-F238E27FC236}">
                  <a16:creationId xmlns:a16="http://schemas.microsoft.com/office/drawing/2014/main" id="{00000000-0008-0000-01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MNO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666750</xdr:colOff>
          <xdr:row>21</xdr:row>
          <xdr:rowOff>104775</xdr:rowOff>
        </xdr:from>
        <xdr:to>
          <xdr:col>0</xdr:col>
          <xdr:colOff>1428750</xdr:colOff>
          <xdr:row>21</xdr:row>
          <xdr:rowOff>314325</xdr:rowOff>
        </xdr:to>
        <xdr:sp macro="" textlink="">
          <xdr:nvSpPr>
            <xdr:cNvPr id="1030" name="Option Button 6"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Full MVNO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1533525</xdr:colOff>
          <xdr:row>21</xdr:row>
          <xdr:rowOff>104775</xdr:rowOff>
        </xdr:from>
        <xdr:to>
          <xdr:col>0</xdr:col>
          <xdr:colOff>2524125</xdr:colOff>
          <xdr:row>21</xdr:row>
          <xdr:rowOff>314325</xdr:rowOff>
        </xdr:to>
        <xdr:sp macro="" textlink="">
          <xdr:nvSpPr>
            <xdr:cNvPr id="1031" name="Option Button 7" hidden="1">
              <a:extLst>
                <a:ext uri="{63B3BB69-23CF-44E3-9099-C40C66FF867C}">
                  <a14:compatExt spid="_x0000_s1031"/>
                </a:ext>
                <a:ext uri="{FF2B5EF4-FFF2-40B4-BE49-F238E27FC236}">
                  <a16:creationId xmlns:a16="http://schemas.microsoft.com/office/drawing/2014/main" id="{00000000-0008-0000-01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Diensteanbieter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2609850</xdr:colOff>
          <xdr:row>21</xdr:row>
          <xdr:rowOff>114300</xdr:rowOff>
        </xdr:from>
        <xdr:to>
          <xdr:col>2</xdr:col>
          <xdr:colOff>514350</xdr:colOff>
          <xdr:row>21</xdr:row>
          <xdr:rowOff>323850</xdr:rowOff>
        </xdr:to>
        <xdr:sp macro="" textlink="">
          <xdr:nvSpPr>
            <xdr:cNvPr id="1032" name="Option Button 8" hidden="1">
              <a:extLst>
                <a:ext uri="{63B3BB69-23CF-44E3-9099-C40C66FF867C}">
                  <a14:compatExt spid="_x0000_s1032"/>
                </a:ext>
                <a:ext uri="{FF2B5EF4-FFF2-40B4-BE49-F238E27FC236}">
                  <a16:creationId xmlns:a16="http://schemas.microsoft.com/office/drawing/2014/main" id="{00000000-0008-0000-01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Reseller/Light MVNO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21</xdr:row>
          <xdr:rowOff>114300</xdr:rowOff>
        </xdr:from>
        <xdr:to>
          <xdr:col>2</xdr:col>
          <xdr:colOff>1485900</xdr:colOff>
          <xdr:row>21</xdr:row>
          <xdr:rowOff>323850</xdr:rowOff>
        </xdr:to>
        <xdr:sp macro="" textlink="">
          <xdr:nvSpPr>
            <xdr:cNvPr id="1033" name="Option Button 9" hidden="1">
              <a:extLst>
                <a:ext uri="{63B3BB69-23CF-44E3-9099-C40C66FF867C}">
                  <a14:compatExt spid="_x0000_s1033"/>
                </a:ext>
                <a:ext uri="{FF2B5EF4-FFF2-40B4-BE49-F238E27FC236}">
                  <a16:creationId xmlns:a16="http://schemas.microsoft.com/office/drawing/2014/main" id="{00000000-0008-0000-01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Zweitmarken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1628775</xdr:colOff>
          <xdr:row>21</xdr:row>
          <xdr:rowOff>114300</xdr:rowOff>
        </xdr:from>
        <xdr:to>
          <xdr:col>2</xdr:col>
          <xdr:colOff>2343150</xdr:colOff>
          <xdr:row>21</xdr:row>
          <xdr:rowOff>323850</xdr:rowOff>
        </xdr:to>
        <xdr:sp macro="" textlink="">
          <xdr:nvSpPr>
            <xdr:cNvPr id="1034" name="Option Button 10" hidden="1">
              <a:extLst>
                <a:ext uri="{63B3BB69-23CF-44E3-9099-C40C66FF867C}">
                  <a14:compatExt spid="_x0000_s1034"/>
                </a:ext>
                <a:ext uri="{FF2B5EF4-FFF2-40B4-BE49-F238E27FC236}">
                  <a16:creationId xmlns:a16="http://schemas.microsoft.com/office/drawing/2014/main" id="{00000000-0008-0000-01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Sonstiges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21</xdr:row>
          <xdr:rowOff>0</xdr:rowOff>
        </xdr:from>
        <xdr:to>
          <xdr:col>3</xdr:col>
          <xdr:colOff>2801</xdr:colOff>
          <xdr:row>22</xdr:row>
          <xdr:rowOff>9525</xdr:rowOff>
        </xdr:to>
        <xdr:sp macro="" textlink="">
          <xdr:nvSpPr>
            <xdr:cNvPr id="1036" name="Group Box 12" hidden="1">
              <a:extLst>
                <a:ext uri="{63B3BB69-23CF-44E3-9099-C40C66FF867C}">
                  <a14:compatExt spid="_x0000_s1036"/>
                </a:ext>
                <a:ext uri="{FF2B5EF4-FFF2-40B4-BE49-F238E27FC236}">
                  <a16:creationId xmlns:a16="http://schemas.microsoft.com/office/drawing/2014/main" id="{00000000-0008-0000-0100-00000C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26</xdr:row>
          <xdr:rowOff>104775</xdr:rowOff>
        </xdr:from>
        <xdr:to>
          <xdr:col>0</xdr:col>
          <xdr:colOff>790575</xdr:colOff>
          <xdr:row>26</xdr:row>
          <xdr:rowOff>314325</xdr:rowOff>
        </xdr:to>
        <xdr:sp macro="" textlink="">
          <xdr:nvSpPr>
            <xdr:cNvPr id="1037" name="Option Button 13" hidden="1">
              <a:extLst>
                <a:ext uri="{63B3BB69-23CF-44E3-9099-C40C66FF867C}">
                  <a14:compatExt spid="_x0000_s1037"/>
                </a:ext>
                <a:ext uri="{FF2B5EF4-FFF2-40B4-BE49-F238E27FC236}">
                  <a16:creationId xmlns:a16="http://schemas.microsoft.com/office/drawing/2014/main" id="{00000000-0008-0000-01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Mobilfunk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2381250</xdr:colOff>
          <xdr:row>26</xdr:row>
          <xdr:rowOff>114300</xdr:rowOff>
        </xdr:from>
        <xdr:to>
          <xdr:col>1</xdr:col>
          <xdr:colOff>314325</xdr:colOff>
          <xdr:row>26</xdr:row>
          <xdr:rowOff>323850</xdr:rowOff>
        </xdr:to>
        <xdr:sp macro="" textlink="">
          <xdr:nvSpPr>
            <xdr:cNvPr id="1038" name="Option Button 14" hidden="1">
              <a:extLst>
                <a:ext uri="{63B3BB69-23CF-44E3-9099-C40C66FF867C}">
                  <a14:compatExt spid="_x0000_s1038"/>
                </a:ext>
                <a:ext uri="{FF2B5EF4-FFF2-40B4-BE49-F238E27FC236}">
                  <a16:creationId xmlns:a16="http://schemas.microsoft.com/office/drawing/2014/main" id="{00000000-0008-0000-01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Festnetz</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1238250</xdr:colOff>
          <xdr:row>26</xdr:row>
          <xdr:rowOff>114300</xdr:rowOff>
        </xdr:from>
        <xdr:to>
          <xdr:col>2</xdr:col>
          <xdr:colOff>1885950</xdr:colOff>
          <xdr:row>26</xdr:row>
          <xdr:rowOff>323850</xdr:rowOff>
        </xdr:to>
        <xdr:sp macro="" textlink="">
          <xdr:nvSpPr>
            <xdr:cNvPr id="1039" name="Option Button 15" hidden="1">
              <a:extLst>
                <a:ext uri="{63B3BB69-23CF-44E3-9099-C40C66FF867C}">
                  <a14:compatExt spid="_x0000_s1039"/>
                </a:ext>
                <a:ext uri="{FF2B5EF4-FFF2-40B4-BE49-F238E27FC236}">
                  <a16:creationId xmlns:a16="http://schemas.microsoft.com/office/drawing/2014/main" id="{00000000-0008-0000-01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Beides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26</xdr:row>
          <xdr:rowOff>9525</xdr:rowOff>
        </xdr:from>
        <xdr:to>
          <xdr:col>3</xdr:col>
          <xdr:colOff>9525</xdr:colOff>
          <xdr:row>26</xdr:row>
          <xdr:rowOff>409575</xdr:rowOff>
        </xdr:to>
        <xdr:sp macro="" textlink="">
          <xdr:nvSpPr>
            <xdr:cNvPr id="1040" name="Group Box 16" hidden="1">
              <a:extLst>
                <a:ext uri="{63B3BB69-23CF-44E3-9099-C40C66FF867C}">
                  <a14:compatExt spid="_x0000_s1040"/>
                </a:ext>
                <a:ext uri="{FF2B5EF4-FFF2-40B4-BE49-F238E27FC236}">
                  <a16:creationId xmlns:a16="http://schemas.microsoft.com/office/drawing/2014/main" id="{00000000-0008-0000-0100-000010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95250</xdr:colOff>
          <xdr:row>1</xdr:row>
          <xdr:rowOff>85725</xdr:rowOff>
        </xdr:from>
        <xdr:to>
          <xdr:col>2</xdr:col>
          <xdr:colOff>466725</xdr:colOff>
          <xdr:row>2</xdr:row>
          <xdr:rowOff>200025</xdr:rowOff>
        </xdr:to>
        <xdr:sp macro="" textlink="">
          <xdr:nvSpPr>
            <xdr:cNvPr id="3073" name="Option Button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1</xdr:row>
          <xdr:rowOff>76200</xdr:rowOff>
        </xdr:from>
        <xdr:to>
          <xdr:col>2</xdr:col>
          <xdr:colOff>1114425</xdr:colOff>
          <xdr:row>2</xdr:row>
          <xdr:rowOff>190500</xdr:rowOff>
        </xdr:to>
        <xdr:sp macro="" textlink="">
          <xdr:nvSpPr>
            <xdr:cNvPr id="3074" name="Option Button 2" hidden="1">
              <a:extLst>
                <a:ext uri="{63B3BB69-23CF-44E3-9099-C40C66FF867C}">
                  <a14:compatExt spid="_x0000_s3074"/>
                </a:ext>
                <a:ext uri="{FF2B5EF4-FFF2-40B4-BE49-F238E27FC236}">
                  <a16:creationId xmlns:a16="http://schemas.microsoft.com/office/drawing/2014/main" id="{00000000-0008-0000-02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1</xdr:row>
          <xdr:rowOff>9525</xdr:rowOff>
        </xdr:from>
        <xdr:to>
          <xdr:col>2</xdr:col>
          <xdr:colOff>1247775</xdr:colOff>
          <xdr:row>3</xdr:row>
          <xdr:rowOff>38100</xdr:rowOff>
        </xdr:to>
        <xdr:sp macro="" textlink="">
          <xdr:nvSpPr>
            <xdr:cNvPr id="3075" name="Group Box 3" hidden="1">
              <a:extLst>
                <a:ext uri="{63B3BB69-23CF-44E3-9099-C40C66FF867C}">
                  <a14:compatExt spid="_x0000_s3075"/>
                </a:ext>
                <a:ext uri="{FF2B5EF4-FFF2-40B4-BE49-F238E27FC236}">
                  <a16:creationId xmlns:a16="http://schemas.microsoft.com/office/drawing/2014/main" id="{00000000-0008-0000-0200-000003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85725</xdr:colOff>
          <xdr:row>244</xdr:row>
          <xdr:rowOff>28575</xdr:rowOff>
        </xdr:from>
        <xdr:to>
          <xdr:col>0</xdr:col>
          <xdr:colOff>400050</xdr:colOff>
          <xdr:row>244</xdr:row>
          <xdr:rowOff>238125</xdr:rowOff>
        </xdr:to>
        <xdr:sp macro="" textlink="">
          <xdr:nvSpPr>
            <xdr:cNvPr id="4098" name="Option Button 2" hidden="1">
              <a:extLst>
                <a:ext uri="{63B3BB69-23CF-44E3-9099-C40C66FF867C}">
                  <a14:compatExt spid="_x0000_s4098"/>
                </a:ext>
                <a:ext uri="{FF2B5EF4-FFF2-40B4-BE49-F238E27FC236}">
                  <a16:creationId xmlns:a16="http://schemas.microsoft.com/office/drawing/2014/main" id="{00000000-0008-0000-0400-00000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657225</xdr:colOff>
          <xdr:row>244</xdr:row>
          <xdr:rowOff>28575</xdr:rowOff>
        </xdr:from>
        <xdr:to>
          <xdr:col>0</xdr:col>
          <xdr:colOff>971550</xdr:colOff>
          <xdr:row>244</xdr:row>
          <xdr:rowOff>238125</xdr:rowOff>
        </xdr:to>
        <xdr:sp macro="" textlink="">
          <xdr:nvSpPr>
            <xdr:cNvPr id="4099" name="Option Button 3" hidden="1">
              <a:extLst>
                <a:ext uri="{63B3BB69-23CF-44E3-9099-C40C66FF867C}">
                  <a14:compatExt spid="_x0000_s4099"/>
                </a:ext>
                <a:ext uri="{FF2B5EF4-FFF2-40B4-BE49-F238E27FC236}">
                  <a16:creationId xmlns:a16="http://schemas.microsoft.com/office/drawing/2014/main" id="{00000000-0008-0000-0400-00000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1295400</xdr:colOff>
          <xdr:row>244</xdr:row>
          <xdr:rowOff>28575</xdr:rowOff>
        </xdr:from>
        <xdr:to>
          <xdr:col>0</xdr:col>
          <xdr:colOff>1590675</xdr:colOff>
          <xdr:row>244</xdr:row>
          <xdr:rowOff>238125</xdr:rowOff>
        </xdr:to>
        <xdr:sp macro="" textlink="">
          <xdr:nvSpPr>
            <xdr:cNvPr id="4100" name="Option Button 4" hidden="1">
              <a:extLst>
                <a:ext uri="{63B3BB69-23CF-44E3-9099-C40C66FF867C}">
                  <a14:compatExt spid="_x0000_s4100"/>
                </a:ext>
                <a:ext uri="{FF2B5EF4-FFF2-40B4-BE49-F238E27FC236}">
                  <a16:creationId xmlns:a16="http://schemas.microsoft.com/office/drawing/2014/main" id="{00000000-0008-0000-0400-00000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2000250</xdr:colOff>
          <xdr:row>244</xdr:row>
          <xdr:rowOff>28575</xdr:rowOff>
        </xdr:from>
        <xdr:to>
          <xdr:col>0</xdr:col>
          <xdr:colOff>2305050</xdr:colOff>
          <xdr:row>244</xdr:row>
          <xdr:rowOff>238125</xdr:rowOff>
        </xdr:to>
        <xdr:sp macro="" textlink="">
          <xdr:nvSpPr>
            <xdr:cNvPr id="4101" name="Option Button 5" hidden="1">
              <a:extLst>
                <a:ext uri="{63B3BB69-23CF-44E3-9099-C40C66FF867C}">
                  <a14:compatExt spid="_x0000_s4101"/>
                </a:ext>
                <a:ext uri="{FF2B5EF4-FFF2-40B4-BE49-F238E27FC236}">
                  <a16:creationId xmlns:a16="http://schemas.microsoft.com/office/drawing/2014/main" id="{00000000-0008-0000-0400-00000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2676525</xdr:colOff>
          <xdr:row>244</xdr:row>
          <xdr:rowOff>28575</xdr:rowOff>
        </xdr:from>
        <xdr:to>
          <xdr:col>0</xdr:col>
          <xdr:colOff>2981325</xdr:colOff>
          <xdr:row>244</xdr:row>
          <xdr:rowOff>238125</xdr:rowOff>
        </xdr:to>
        <xdr:sp macro="" textlink="">
          <xdr:nvSpPr>
            <xdr:cNvPr id="4102" name="Option Button 6" hidden="1">
              <a:extLst>
                <a:ext uri="{63B3BB69-23CF-44E3-9099-C40C66FF867C}">
                  <a14:compatExt spid="_x0000_s4102"/>
                </a:ext>
                <a:ext uri="{FF2B5EF4-FFF2-40B4-BE49-F238E27FC236}">
                  <a16:creationId xmlns:a16="http://schemas.microsoft.com/office/drawing/2014/main" id="{00000000-0008-0000-0400-00000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3400425</xdr:colOff>
          <xdr:row>244</xdr:row>
          <xdr:rowOff>28575</xdr:rowOff>
        </xdr:from>
        <xdr:to>
          <xdr:col>0</xdr:col>
          <xdr:colOff>3705225</xdr:colOff>
          <xdr:row>244</xdr:row>
          <xdr:rowOff>238125</xdr:rowOff>
        </xdr:to>
        <xdr:sp macro="" textlink="">
          <xdr:nvSpPr>
            <xdr:cNvPr id="4103" name="Option Button 7" hidden="1">
              <a:extLst>
                <a:ext uri="{63B3BB69-23CF-44E3-9099-C40C66FF867C}">
                  <a14:compatExt spid="_x0000_s4103"/>
                </a:ext>
                <a:ext uri="{FF2B5EF4-FFF2-40B4-BE49-F238E27FC236}">
                  <a16:creationId xmlns:a16="http://schemas.microsoft.com/office/drawing/2014/main" id="{00000000-0008-0000-0400-00000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244</xdr:row>
          <xdr:rowOff>9525</xdr:rowOff>
        </xdr:from>
        <xdr:to>
          <xdr:col>1</xdr:col>
          <xdr:colOff>314325</xdr:colOff>
          <xdr:row>245</xdr:row>
          <xdr:rowOff>0</xdr:rowOff>
        </xdr:to>
        <xdr:sp macro="" textlink="">
          <xdr:nvSpPr>
            <xdr:cNvPr id="4104" name="Group Box 8" hidden="1">
              <a:extLst>
                <a:ext uri="{63B3BB69-23CF-44E3-9099-C40C66FF867C}">
                  <a14:compatExt spid="_x0000_s4104"/>
                </a:ext>
                <a:ext uri="{FF2B5EF4-FFF2-40B4-BE49-F238E27FC236}">
                  <a16:creationId xmlns:a16="http://schemas.microsoft.com/office/drawing/2014/main" id="{00000000-0008-0000-0400-000008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85725</xdr:colOff>
          <xdr:row>255</xdr:row>
          <xdr:rowOff>28575</xdr:rowOff>
        </xdr:from>
        <xdr:to>
          <xdr:col>0</xdr:col>
          <xdr:colOff>400050</xdr:colOff>
          <xdr:row>255</xdr:row>
          <xdr:rowOff>238125</xdr:rowOff>
        </xdr:to>
        <xdr:sp macro="" textlink="">
          <xdr:nvSpPr>
            <xdr:cNvPr id="4105" name="Option Button 9" hidden="1">
              <a:extLst>
                <a:ext uri="{63B3BB69-23CF-44E3-9099-C40C66FF867C}">
                  <a14:compatExt spid="_x0000_s4105"/>
                </a:ext>
                <a:ext uri="{FF2B5EF4-FFF2-40B4-BE49-F238E27FC236}">
                  <a16:creationId xmlns:a16="http://schemas.microsoft.com/office/drawing/2014/main" id="{00000000-0008-0000-0400-00000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657225</xdr:colOff>
          <xdr:row>255</xdr:row>
          <xdr:rowOff>28575</xdr:rowOff>
        </xdr:from>
        <xdr:to>
          <xdr:col>0</xdr:col>
          <xdr:colOff>971550</xdr:colOff>
          <xdr:row>255</xdr:row>
          <xdr:rowOff>238125</xdr:rowOff>
        </xdr:to>
        <xdr:sp macro="" textlink="">
          <xdr:nvSpPr>
            <xdr:cNvPr id="4106" name="Option Button 10" hidden="1">
              <a:extLst>
                <a:ext uri="{63B3BB69-23CF-44E3-9099-C40C66FF867C}">
                  <a14:compatExt spid="_x0000_s4106"/>
                </a:ext>
                <a:ext uri="{FF2B5EF4-FFF2-40B4-BE49-F238E27FC236}">
                  <a16:creationId xmlns:a16="http://schemas.microsoft.com/office/drawing/2014/main" id="{00000000-0008-0000-04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1295400</xdr:colOff>
          <xdr:row>255</xdr:row>
          <xdr:rowOff>28575</xdr:rowOff>
        </xdr:from>
        <xdr:to>
          <xdr:col>0</xdr:col>
          <xdr:colOff>1590675</xdr:colOff>
          <xdr:row>255</xdr:row>
          <xdr:rowOff>238125</xdr:rowOff>
        </xdr:to>
        <xdr:sp macro="" textlink="">
          <xdr:nvSpPr>
            <xdr:cNvPr id="4107" name="Option Button 11" hidden="1">
              <a:extLst>
                <a:ext uri="{63B3BB69-23CF-44E3-9099-C40C66FF867C}">
                  <a14:compatExt spid="_x0000_s4107"/>
                </a:ext>
                <a:ext uri="{FF2B5EF4-FFF2-40B4-BE49-F238E27FC236}">
                  <a16:creationId xmlns:a16="http://schemas.microsoft.com/office/drawing/2014/main" id="{00000000-0008-0000-04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2000250</xdr:colOff>
          <xdr:row>255</xdr:row>
          <xdr:rowOff>28575</xdr:rowOff>
        </xdr:from>
        <xdr:to>
          <xdr:col>0</xdr:col>
          <xdr:colOff>2305050</xdr:colOff>
          <xdr:row>255</xdr:row>
          <xdr:rowOff>238125</xdr:rowOff>
        </xdr:to>
        <xdr:sp macro="" textlink="">
          <xdr:nvSpPr>
            <xdr:cNvPr id="4108" name="Option Button 12" hidden="1">
              <a:extLst>
                <a:ext uri="{63B3BB69-23CF-44E3-9099-C40C66FF867C}">
                  <a14:compatExt spid="_x0000_s4108"/>
                </a:ext>
                <a:ext uri="{FF2B5EF4-FFF2-40B4-BE49-F238E27FC236}">
                  <a16:creationId xmlns:a16="http://schemas.microsoft.com/office/drawing/2014/main" id="{00000000-0008-0000-04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2676525</xdr:colOff>
          <xdr:row>255</xdr:row>
          <xdr:rowOff>28575</xdr:rowOff>
        </xdr:from>
        <xdr:to>
          <xdr:col>0</xdr:col>
          <xdr:colOff>2981325</xdr:colOff>
          <xdr:row>255</xdr:row>
          <xdr:rowOff>238125</xdr:rowOff>
        </xdr:to>
        <xdr:sp macro="" textlink="">
          <xdr:nvSpPr>
            <xdr:cNvPr id="4109" name="Option Button 13" hidden="1">
              <a:extLst>
                <a:ext uri="{63B3BB69-23CF-44E3-9099-C40C66FF867C}">
                  <a14:compatExt spid="_x0000_s4109"/>
                </a:ext>
                <a:ext uri="{FF2B5EF4-FFF2-40B4-BE49-F238E27FC236}">
                  <a16:creationId xmlns:a16="http://schemas.microsoft.com/office/drawing/2014/main" id="{00000000-0008-0000-0400-00000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3400425</xdr:colOff>
          <xdr:row>255</xdr:row>
          <xdr:rowOff>28575</xdr:rowOff>
        </xdr:from>
        <xdr:to>
          <xdr:col>0</xdr:col>
          <xdr:colOff>3705225</xdr:colOff>
          <xdr:row>255</xdr:row>
          <xdr:rowOff>238125</xdr:rowOff>
        </xdr:to>
        <xdr:sp macro="" textlink="">
          <xdr:nvSpPr>
            <xdr:cNvPr id="4110" name="Option Button 14" hidden="1">
              <a:extLst>
                <a:ext uri="{63B3BB69-23CF-44E3-9099-C40C66FF867C}">
                  <a14:compatExt spid="_x0000_s4110"/>
                </a:ext>
                <a:ext uri="{FF2B5EF4-FFF2-40B4-BE49-F238E27FC236}">
                  <a16:creationId xmlns:a16="http://schemas.microsoft.com/office/drawing/2014/main" id="{00000000-0008-0000-0400-00000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255</xdr:row>
          <xdr:rowOff>9525</xdr:rowOff>
        </xdr:from>
        <xdr:to>
          <xdr:col>1</xdr:col>
          <xdr:colOff>314325</xdr:colOff>
          <xdr:row>256</xdr:row>
          <xdr:rowOff>0</xdr:rowOff>
        </xdr:to>
        <xdr:sp macro="" textlink="">
          <xdr:nvSpPr>
            <xdr:cNvPr id="4111" name="Group Box 15" hidden="1">
              <a:extLst>
                <a:ext uri="{63B3BB69-23CF-44E3-9099-C40C66FF867C}">
                  <a14:compatExt spid="_x0000_s4111"/>
                </a:ext>
                <a:ext uri="{FF2B5EF4-FFF2-40B4-BE49-F238E27FC236}">
                  <a16:creationId xmlns:a16="http://schemas.microsoft.com/office/drawing/2014/main" id="{00000000-0008-0000-0400-00000F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85725</xdr:colOff>
          <xdr:row>267</xdr:row>
          <xdr:rowOff>19050</xdr:rowOff>
        </xdr:from>
        <xdr:to>
          <xdr:col>0</xdr:col>
          <xdr:colOff>400050</xdr:colOff>
          <xdr:row>267</xdr:row>
          <xdr:rowOff>228600</xdr:rowOff>
        </xdr:to>
        <xdr:sp macro="" textlink="">
          <xdr:nvSpPr>
            <xdr:cNvPr id="4112" name="Option Button 16" hidden="1">
              <a:extLst>
                <a:ext uri="{63B3BB69-23CF-44E3-9099-C40C66FF867C}">
                  <a14:compatExt spid="_x0000_s4112"/>
                </a:ext>
                <a:ext uri="{FF2B5EF4-FFF2-40B4-BE49-F238E27FC236}">
                  <a16:creationId xmlns:a16="http://schemas.microsoft.com/office/drawing/2014/main" id="{00000000-0008-0000-0400-00001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657225</xdr:colOff>
          <xdr:row>267</xdr:row>
          <xdr:rowOff>19050</xdr:rowOff>
        </xdr:from>
        <xdr:to>
          <xdr:col>0</xdr:col>
          <xdr:colOff>971550</xdr:colOff>
          <xdr:row>267</xdr:row>
          <xdr:rowOff>228600</xdr:rowOff>
        </xdr:to>
        <xdr:sp macro="" textlink="">
          <xdr:nvSpPr>
            <xdr:cNvPr id="4113" name="Option Button 17" hidden="1">
              <a:extLst>
                <a:ext uri="{63B3BB69-23CF-44E3-9099-C40C66FF867C}">
                  <a14:compatExt spid="_x0000_s4113"/>
                </a:ext>
                <a:ext uri="{FF2B5EF4-FFF2-40B4-BE49-F238E27FC236}">
                  <a16:creationId xmlns:a16="http://schemas.microsoft.com/office/drawing/2014/main" id="{00000000-0008-0000-0400-00001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1295400</xdr:colOff>
          <xdr:row>267</xdr:row>
          <xdr:rowOff>19050</xdr:rowOff>
        </xdr:from>
        <xdr:to>
          <xdr:col>0</xdr:col>
          <xdr:colOff>1590675</xdr:colOff>
          <xdr:row>267</xdr:row>
          <xdr:rowOff>228600</xdr:rowOff>
        </xdr:to>
        <xdr:sp macro="" textlink="">
          <xdr:nvSpPr>
            <xdr:cNvPr id="4114" name="Option Button 18" hidden="1">
              <a:extLst>
                <a:ext uri="{63B3BB69-23CF-44E3-9099-C40C66FF867C}">
                  <a14:compatExt spid="_x0000_s4114"/>
                </a:ext>
                <a:ext uri="{FF2B5EF4-FFF2-40B4-BE49-F238E27FC236}">
                  <a16:creationId xmlns:a16="http://schemas.microsoft.com/office/drawing/2014/main" id="{00000000-0008-0000-0400-00001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2000250</xdr:colOff>
          <xdr:row>267</xdr:row>
          <xdr:rowOff>19050</xdr:rowOff>
        </xdr:from>
        <xdr:to>
          <xdr:col>0</xdr:col>
          <xdr:colOff>2305050</xdr:colOff>
          <xdr:row>267</xdr:row>
          <xdr:rowOff>228600</xdr:rowOff>
        </xdr:to>
        <xdr:sp macro="" textlink="">
          <xdr:nvSpPr>
            <xdr:cNvPr id="4115" name="Option Button 19" hidden="1">
              <a:extLst>
                <a:ext uri="{63B3BB69-23CF-44E3-9099-C40C66FF867C}">
                  <a14:compatExt spid="_x0000_s4115"/>
                </a:ext>
                <a:ext uri="{FF2B5EF4-FFF2-40B4-BE49-F238E27FC236}">
                  <a16:creationId xmlns:a16="http://schemas.microsoft.com/office/drawing/2014/main" id="{00000000-0008-0000-0400-00001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2676525</xdr:colOff>
          <xdr:row>267</xdr:row>
          <xdr:rowOff>19050</xdr:rowOff>
        </xdr:from>
        <xdr:to>
          <xdr:col>0</xdr:col>
          <xdr:colOff>2981325</xdr:colOff>
          <xdr:row>267</xdr:row>
          <xdr:rowOff>228600</xdr:rowOff>
        </xdr:to>
        <xdr:sp macro="" textlink="">
          <xdr:nvSpPr>
            <xdr:cNvPr id="4116" name="Option Button 20" hidden="1">
              <a:extLst>
                <a:ext uri="{63B3BB69-23CF-44E3-9099-C40C66FF867C}">
                  <a14:compatExt spid="_x0000_s4116"/>
                </a:ext>
                <a:ext uri="{FF2B5EF4-FFF2-40B4-BE49-F238E27FC236}">
                  <a16:creationId xmlns:a16="http://schemas.microsoft.com/office/drawing/2014/main" id="{00000000-0008-0000-0400-00001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3400425</xdr:colOff>
          <xdr:row>267</xdr:row>
          <xdr:rowOff>19050</xdr:rowOff>
        </xdr:from>
        <xdr:to>
          <xdr:col>0</xdr:col>
          <xdr:colOff>3705225</xdr:colOff>
          <xdr:row>267</xdr:row>
          <xdr:rowOff>228600</xdr:rowOff>
        </xdr:to>
        <xdr:sp macro="" textlink="">
          <xdr:nvSpPr>
            <xdr:cNvPr id="4117" name="Option Button 21" hidden="1">
              <a:extLst>
                <a:ext uri="{63B3BB69-23CF-44E3-9099-C40C66FF867C}">
                  <a14:compatExt spid="_x0000_s4117"/>
                </a:ext>
                <a:ext uri="{FF2B5EF4-FFF2-40B4-BE49-F238E27FC236}">
                  <a16:creationId xmlns:a16="http://schemas.microsoft.com/office/drawing/2014/main" id="{00000000-0008-0000-0400-00001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267</xdr:row>
          <xdr:rowOff>0</xdr:rowOff>
        </xdr:from>
        <xdr:to>
          <xdr:col>1</xdr:col>
          <xdr:colOff>314325</xdr:colOff>
          <xdr:row>267</xdr:row>
          <xdr:rowOff>238125</xdr:rowOff>
        </xdr:to>
        <xdr:sp macro="" textlink="">
          <xdr:nvSpPr>
            <xdr:cNvPr id="4118" name="Group Box 22" hidden="1">
              <a:extLst>
                <a:ext uri="{63B3BB69-23CF-44E3-9099-C40C66FF867C}">
                  <a14:compatExt spid="_x0000_s4118"/>
                </a:ext>
                <a:ext uri="{FF2B5EF4-FFF2-40B4-BE49-F238E27FC236}">
                  <a16:creationId xmlns:a16="http://schemas.microsoft.com/office/drawing/2014/main" id="{00000000-0008-0000-0400-000016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85725</xdr:colOff>
          <xdr:row>278</xdr:row>
          <xdr:rowOff>19050</xdr:rowOff>
        </xdr:from>
        <xdr:to>
          <xdr:col>0</xdr:col>
          <xdr:colOff>400050</xdr:colOff>
          <xdr:row>278</xdr:row>
          <xdr:rowOff>228600</xdr:rowOff>
        </xdr:to>
        <xdr:sp macro="" textlink="">
          <xdr:nvSpPr>
            <xdr:cNvPr id="4119" name="Option Button 23" hidden="1">
              <a:extLst>
                <a:ext uri="{63B3BB69-23CF-44E3-9099-C40C66FF867C}">
                  <a14:compatExt spid="_x0000_s4119"/>
                </a:ext>
                <a:ext uri="{FF2B5EF4-FFF2-40B4-BE49-F238E27FC236}">
                  <a16:creationId xmlns:a16="http://schemas.microsoft.com/office/drawing/2014/main" id="{00000000-0008-0000-0400-00001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657225</xdr:colOff>
          <xdr:row>278</xdr:row>
          <xdr:rowOff>19050</xdr:rowOff>
        </xdr:from>
        <xdr:to>
          <xdr:col>0</xdr:col>
          <xdr:colOff>971550</xdr:colOff>
          <xdr:row>278</xdr:row>
          <xdr:rowOff>228600</xdr:rowOff>
        </xdr:to>
        <xdr:sp macro="" textlink="">
          <xdr:nvSpPr>
            <xdr:cNvPr id="4120" name="Option Button 24" hidden="1">
              <a:extLst>
                <a:ext uri="{63B3BB69-23CF-44E3-9099-C40C66FF867C}">
                  <a14:compatExt spid="_x0000_s4120"/>
                </a:ext>
                <a:ext uri="{FF2B5EF4-FFF2-40B4-BE49-F238E27FC236}">
                  <a16:creationId xmlns:a16="http://schemas.microsoft.com/office/drawing/2014/main" id="{00000000-0008-0000-0400-00001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1295400</xdr:colOff>
          <xdr:row>278</xdr:row>
          <xdr:rowOff>19050</xdr:rowOff>
        </xdr:from>
        <xdr:to>
          <xdr:col>0</xdr:col>
          <xdr:colOff>1590675</xdr:colOff>
          <xdr:row>278</xdr:row>
          <xdr:rowOff>228600</xdr:rowOff>
        </xdr:to>
        <xdr:sp macro="" textlink="">
          <xdr:nvSpPr>
            <xdr:cNvPr id="4121" name="Option Button 25" hidden="1">
              <a:extLst>
                <a:ext uri="{63B3BB69-23CF-44E3-9099-C40C66FF867C}">
                  <a14:compatExt spid="_x0000_s4121"/>
                </a:ext>
                <a:ext uri="{FF2B5EF4-FFF2-40B4-BE49-F238E27FC236}">
                  <a16:creationId xmlns:a16="http://schemas.microsoft.com/office/drawing/2014/main" id="{00000000-0008-0000-0400-00001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2000250</xdr:colOff>
          <xdr:row>278</xdr:row>
          <xdr:rowOff>19050</xdr:rowOff>
        </xdr:from>
        <xdr:to>
          <xdr:col>0</xdr:col>
          <xdr:colOff>2305050</xdr:colOff>
          <xdr:row>278</xdr:row>
          <xdr:rowOff>228600</xdr:rowOff>
        </xdr:to>
        <xdr:sp macro="" textlink="">
          <xdr:nvSpPr>
            <xdr:cNvPr id="4122" name="Option Button 26" hidden="1">
              <a:extLst>
                <a:ext uri="{63B3BB69-23CF-44E3-9099-C40C66FF867C}">
                  <a14:compatExt spid="_x0000_s4122"/>
                </a:ext>
                <a:ext uri="{FF2B5EF4-FFF2-40B4-BE49-F238E27FC236}">
                  <a16:creationId xmlns:a16="http://schemas.microsoft.com/office/drawing/2014/main" id="{00000000-0008-0000-0400-00001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2676525</xdr:colOff>
          <xdr:row>278</xdr:row>
          <xdr:rowOff>19050</xdr:rowOff>
        </xdr:from>
        <xdr:to>
          <xdr:col>0</xdr:col>
          <xdr:colOff>2981325</xdr:colOff>
          <xdr:row>278</xdr:row>
          <xdr:rowOff>228600</xdr:rowOff>
        </xdr:to>
        <xdr:sp macro="" textlink="">
          <xdr:nvSpPr>
            <xdr:cNvPr id="4123" name="Option Button 27" hidden="1">
              <a:extLst>
                <a:ext uri="{63B3BB69-23CF-44E3-9099-C40C66FF867C}">
                  <a14:compatExt spid="_x0000_s4123"/>
                </a:ext>
                <a:ext uri="{FF2B5EF4-FFF2-40B4-BE49-F238E27FC236}">
                  <a16:creationId xmlns:a16="http://schemas.microsoft.com/office/drawing/2014/main" id="{00000000-0008-0000-0400-00001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3400425</xdr:colOff>
          <xdr:row>278</xdr:row>
          <xdr:rowOff>19050</xdr:rowOff>
        </xdr:from>
        <xdr:to>
          <xdr:col>0</xdr:col>
          <xdr:colOff>3705225</xdr:colOff>
          <xdr:row>278</xdr:row>
          <xdr:rowOff>228600</xdr:rowOff>
        </xdr:to>
        <xdr:sp macro="" textlink="">
          <xdr:nvSpPr>
            <xdr:cNvPr id="4124" name="Option Button 28" hidden="1">
              <a:extLst>
                <a:ext uri="{63B3BB69-23CF-44E3-9099-C40C66FF867C}">
                  <a14:compatExt spid="_x0000_s4124"/>
                </a:ext>
                <a:ext uri="{FF2B5EF4-FFF2-40B4-BE49-F238E27FC236}">
                  <a16:creationId xmlns:a16="http://schemas.microsoft.com/office/drawing/2014/main" id="{00000000-0008-0000-0400-00001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277</xdr:row>
          <xdr:rowOff>190500</xdr:rowOff>
        </xdr:from>
        <xdr:to>
          <xdr:col>1</xdr:col>
          <xdr:colOff>314325</xdr:colOff>
          <xdr:row>278</xdr:row>
          <xdr:rowOff>238125</xdr:rowOff>
        </xdr:to>
        <xdr:sp macro="" textlink="">
          <xdr:nvSpPr>
            <xdr:cNvPr id="4125" name="Group Box 29" hidden="1">
              <a:extLst>
                <a:ext uri="{63B3BB69-23CF-44E3-9099-C40C66FF867C}">
                  <a14:compatExt spid="_x0000_s4125"/>
                </a:ext>
                <a:ext uri="{FF2B5EF4-FFF2-40B4-BE49-F238E27FC236}">
                  <a16:creationId xmlns:a16="http://schemas.microsoft.com/office/drawing/2014/main" id="{00000000-0008-0000-0400-00001D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85725</xdr:colOff>
          <xdr:row>289</xdr:row>
          <xdr:rowOff>28575</xdr:rowOff>
        </xdr:from>
        <xdr:to>
          <xdr:col>0</xdr:col>
          <xdr:colOff>400050</xdr:colOff>
          <xdr:row>289</xdr:row>
          <xdr:rowOff>238125</xdr:rowOff>
        </xdr:to>
        <xdr:sp macro="" textlink="">
          <xdr:nvSpPr>
            <xdr:cNvPr id="4126" name="Option Button 30" hidden="1">
              <a:extLst>
                <a:ext uri="{63B3BB69-23CF-44E3-9099-C40C66FF867C}">
                  <a14:compatExt spid="_x0000_s4126"/>
                </a:ext>
                <a:ext uri="{FF2B5EF4-FFF2-40B4-BE49-F238E27FC236}">
                  <a16:creationId xmlns:a16="http://schemas.microsoft.com/office/drawing/2014/main" id="{00000000-0008-0000-0400-00001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657225</xdr:colOff>
          <xdr:row>289</xdr:row>
          <xdr:rowOff>28575</xdr:rowOff>
        </xdr:from>
        <xdr:to>
          <xdr:col>0</xdr:col>
          <xdr:colOff>971550</xdr:colOff>
          <xdr:row>289</xdr:row>
          <xdr:rowOff>238125</xdr:rowOff>
        </xdr:to>
        <xdr:sp macro="" textlink="">
          <xdr:nvSpPr>
            <xdr:cNvPr id="4127" name="Option Button 31" hidden="1">
              <a:extLst>
                <a:ext uri="{63B3BB69-23CF-44E3-9099-C40C66FF867C}">
                  <a14:compatExt spid="_x0000_s4127"/>
                </a:ext>
                <a:ext uri="{FF2B5EF4-FFF2-40B4-BE49-F238E27FC236}">
                  <a16:creationId xmlns:a16="http://schemas.microsoft.com/office/drawing/2014/main" id="{00000000-0008-0000-0400-00001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1295400</xdr:colOff>
          <xdr:row>289</xdr:row>
          <xdr:rowOff>28575</xdr:rowOff>
        </xdr:from>
        <xdr:to>
          <xdr:col>0</xdr:col>
          <xdr:colOff>1590675</xdr:colOff>
          <xdr:row>289</xdr:row>
          <xdr:rowOff>238125</xdr:rowOff>
        </xdr:to>
        <xdr:sp macro="" textlink="">
          <xdr:nvSpPr>
            <xdr:cNvPr id="4128" name="Option Button 32" hidden="1">
              <a:extLst>
                <a:ext uri="{63B3BB69-23CF-44E3-9099-C40C66FF867C}">
                  <a14:compatExt spid="_x0000_s4128"/>
                </a:ext>
                <a:ext uri="{FF2B5EF4-FFF2-40B4-BE49-F238E27FC236}">
                  <a16:creationId xmlns:a16="http://schemas.microsoft.com/office/drawing/2014/main" id="{00000000-0008-0000-0400-00002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2000250</xdr:colOff>
          <xdr:row>289</xdr:row>
          <xdr:rowOff>28575</xdr:rowOff>
        </xdr:from>
        <xdr:to>
          <xdr:col>0</xdr:col>
          <xdr:colOff>2305050</xdr:colOff>
          <xdr:row>289</xdr:row>
          <xdr:rowOff>238125</xdr:rowOff>
        </xdr:to>
        <xdr:sp macro="" textlink="">
          <xdr:nvSpPr>
            <xdr:cNvPr id="4129" name="Option Button 33" hidden="1">
              <a:extLst>
                <a:ext uri="{63B3BB69-23CF-44E3-9099-C40C66FF867C}">
                  <a14:compatExt spid="_x0000_s4129"/>
                </a:ext>
                <a:ext uri="{FF2B5EF4-FFF2-40B4-BE49-F238E27FC236}">
                  <a16:creationId xmlns:a16="http://schemas.microsoft.com/office/drawing/2014/main" id="{00000000-0008-0000-0400-00002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2676525</xdr:colOff>
          <xdr:row>289</xdr:row>
          <xdr:rowOff>28575</xdr:rowOff>
        </xdr:from>
        <xdr:to>
          <xdr:col>0</xdr:col>
          <xdr:colOff>2981325</xdr:colOff>
          <xdr:row>289</xdr:row>
          <xdr:rowOff>238125</xdr:rowOff>
        </xdr:to>
        <xdr:sp macro="" textlink="">
          <xdr:nvSpPr>
            <xdr:cNvPr id="4130" name="Option Button 34" hidden="1">
              <a:extLst>
                <a:ext uri="{63B3BB69-23CF-44E3-9099-C40C66FF867C}">
                  <a14:compatExt spid="_x0000_s4130"/>
                </a:ext>
                <a:ext uri="{FF2B5EF4-FFF2-40B4-BE49-F238E27FC236}">
                  <a16:creationId xmlns:a16="http://schemas.microsoft.com/office/drawing/2014/main" id="{00000000-0008-0000-0400-00002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3400425</xdr:colOff>
          <xdr:row>289</xdr:row>
          <xdr:rowOff>28575</xdr:rowOff>
        </xdr:from>
        <xdr:to>
          <xdr:col>0</xdr:col>
          <xdr:colOff>3705225</xdr:colOff>
          <xdr:row>289</xdr:row>
          <xdr:rowOff>238125</xdr:rowOff>
        </xdr:to>
        <xdr:sp macro="" textlink="">
          <xdr:nvSpPr>
            <xdr:cNvPr id="4131" name="Option Button 35" hidden="1">
              <a:extLst>
                <a:ext uri="{63B3BB69-23CF-44E3-9099-C40C66FF867C}">
                  <a14:compatExt spid="_x0000_s4131"/>
                </a:ext>
                <a:ext uri="{FF2B5EF4-FFF2-40B4-BE49-F238E27FC236}">
                  <a16:creationId xmlns:a16="http://schemas.microsoft.com/office/drawing/2014/main" id="{00000000-0008-0000-0400-00002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289</xdr:row>
          <xdr:rowOff>9525</xdr:rowOff>
        </xdr:from>
        <xdr:to>
          <xdr:col>1</xdr:col>
          <xdr:colOff>314325</xdr:colOff>
          <xdr:row>290</xdr:row>
          <xdr:rowOff>0</xdr:rowOff>
        </xdr:to>
        <xdr:sp macro="" textlink="">
          <xdr:nvSpPr>
            <xdr:cNvPr id="4132" name="Group Box 36" hidden="1">
              <a:extLst>
                <a:ext uri="{63B3BB69-23CF-44E3-9099-C40C66FF867C}">
                  <a14:compatExt spid="_x0000_s4132"/>
                </a:ext>
                <a:ext uri="{FF2B5EF4-FFF2-40B4-BE49-F238E27FC236}">
                  <a16:creationId xmlns:a16="http://schemas.microsoft.com/office/drawing/2014/main" id="{00000000-0008-0000-0400-000024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85725</xdr:colOff>
          <xdr:row>301</xdr:row>
          <xdr:rowOff>19050</xdr:rowOff>
        </xdr:from>
        <xdr:to>
          <xdr:col>0</xdr:col>
          <xdr:colOff>400050</xdr:colOff>
          <xdr:row>301</xdr:row>
          <xdr:rowOff>228600</xdr:rowOff>
        </xdr:to>
        <xdr:sp macro="" textlink="">
          <xdr:nvSpPr>
            <xdr:cNvPr id="4133" name="Option Button 37" hidden="1">
              <a:extLst>
                <a:ext uri="{63B3BB69-23CF-44E3-9099-C40C66FF867C}">
                  <a14:compatExt spid="_x0000_s4133"/>
                </a:ext>
                <a:ext uri="{FF2B5EF4-FFF2-40B4-BE49-F238E27FC236}">
                  <a16:creationId xmlns:a16="http://schemas.microsoft.com/office/drawing/2014/main" id="{00000000-0008-0000-0400-00002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657225</xdr:colOff>
          <xdr:row>301</xdr:row>
          <xdr:rowOff>19050</xdr:rowOff>
        </xdr:from>
        <xdr:to>
          <xdr:col>0</xdr:col>
          <xdr:colOff>971550</xdr:colOff>
          <xdr:row>301</xdr:row>
          <xdr:rowOff>228600</xdr:rowOff>
        </xdr:to>
        <xdr:sp macro="" textlink="">
          <xdr:nvSpPr>
            <xdr:cNvPr id="4134" name="Option Button 38" hidden="1">
              <a:extLst>
                <a:ext uri="{63B3BB69-23CF-44E3-9099-C40C66FF867C}">
                  <a14:compatExt spid="_x0000_s4134"/>
                </a:ext>
                <a:ext uri="{FF2B5EF4-FFF2-40B4-BE49-F238E27FC236}">
                  <a16:creationId xmlns:a16="http://schemas.microsoft.com/office/drawing/2014/main" id="{00000000-0008-0000-0400-00002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1295400</xdr:colOff>
          <xdr:row>301</xdr:row>
          <xdr:rowOff>19050</xdr:rowOff>
        </xdr:from>
        <xdr:to>
          <xdr:col>0</xdr:col>
          <xdr:colOff>1590675</xdr:colOff>
          <xdr:row>301</xdr:row>
          <xdr:rowOff>228600</xdr:rowOff>
        </xdr:to>
        <xdr:sp macro="" textlink="">
          <xdr:nvSpPr>
            <xdr:cNvPr id="4135" name="Option Button 39" hidden="1">
              <a:extLst>
                <a:ext uri="{63B3BB69-23CF-44E3-9099-C40C66FF867C}">
                  <a14:compatExt spid="_x0000_s4135"/>
                </a:ext>
                <a:ext uri="{FF2B5EF4-FFF2-40B4-BE49-F238E27FC236}">
                  <a16:creationId xmlns:a16="http://schemas.microsoft.com/office/drawing/2014/main" id="{00000000-0008-0000-0400-00002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2000250</xdr:colOff>
          <xdr:row>301</xdr:row>
          <xdr:rowOff>19050</xdr:rowOff>
        </xdr:from>
        <xdr:to>
          <xdr:col>0</xdr:col>
          <xdr:colOff>2305050</xdr:colOff>
          <xdr:row>301</xdr:row>
          <xdr:rowOff>228600</xdr:rowOff>
        </xdr:to>
        <xdr:sp macro="" textlink="">
          <xdr:nvSpPr>
            <xdr:cNvPr id="4136" name="Option Button 40" hidden="1">
              <a:extLst>
                <a:ext uri="{63B3BB69-23CF-44E3-9099-C40C66FF867C}">
                  <a14:compatExt spid="_x0000_s4136"/>
                </a:ext>
                <a:ext uri="{FF2B5EF4-FFF2-40B4-BE49-F238E27FC236}">
                  <a16:creationId xmlns:a16="http://schemas.microsoft.com/office/drawing/2014/main" id="{00000000-0008-0000-0400-00002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2676525</xdr:colOff>
          <xdr:row>301</xdr:row>
          <xdr:rowOff>19050</xdr:rowOff>
        </xdr:from>
        <xdr:to>
          <xdr:col>0</xdr:col>
          <xdr:colOff>2981325</xdr:colOff>
          <xdr:row>301</xdr:row>
          <xdr:rowOff>228600</xdr:rowOff>
        </xdr:to>
        <xdr:sp macro="" textlink="">
          <xdr:nvSpPr>
            <xdr:cNvPr id="4137" name="Option Button 41" hidden="1">
              <a:extLst>
                <a:ext uri="{63B3BB69-23CF-44E3-9099-C40C66FF867C}">
                  <a14:compatExt spid="_x0000_s4137"/>
                </a:ext>
                <a:ext uri="{FF2B5EF4-FFF2-40B4-BE49-F238E27FC236}">
                  <a16:creationId xmlns:a16="http://schemas.microsoft.com/office/drawing/2014/main" id="{00000000-0008-0000-0400-00002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3400425</xdr:colOff>
          <xdr:row>301</xdr:row>
          <xdr:rowOff>19050</xdr:rowOff>
        </xdr:from>
        <xdr:to>
          <xdr:col>0</xdr:col>
          <xdr:colOff>3705225</xdr:colOff>
          <xdr:row>301</xdr:row>
          <xdr:rowOff>228600</xdr:rowOff>
        </xdr:to>
        <xdr:sp macro="" textlink="">
          <xdr:nvSpPr>
            <xdr:cNvPr id="4138" name="Option Button 42" hidden="1">
              <a:extLst>
                <a:ext uri="{63B3BB69-23CF-44E3-9099-C40C66FF867C}">
                  <a14:compatExt spid="_x0000_s4138"/>
                </a:ext>
                <a:ext uri="{FF2B5EF4-FFF2-40B4-BE49-F238E27FC236}">
                  <a16:creationId xmlns:a16="http://schemas.microsoft.com/office/drawing/2014/main" id="{00000000-0008-0000-0400-00002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301</xdr:row>
          <xdr:rowOff>0</xdr:rowOff>
        </xdr:from>
        <xdr:to>
          <xdr:col>1</xdr:col>
          <xdr:colOff>314325</xdr:colOff>
          <xdr:row>301</xdr:row>
          <xdr:rowOff>238125</xdr:rowOff>
        </xdr:to>
        <xdr:sp macro="" textlink="">
          <xdr:nvSpPr>
            <xdr:cNvPr id="4139" name="Group Box 43" hidden="1">
              <a:extLst>
                <a:ext uri="{63B3BB69-23CF-44E3-9099-C40C66FF867C}">
                  <a14:compatExt spid="_x0000_s4139"/>
                </a:ext>
                <a:ext uri="{FF2B5EF4-FFF2-40B4-BE49-F238E27FC236}">
                  <a16:creationId xmlns:a16="http://schemas.microsoft.com/office/drawing/2014/main" id="{00000000-0008-0000-0400-00002B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85725</xdr:colOff>
          <xdr:row>312</xdr:row>
          <xdr:rowOff>19050</xdr:rowOff>
        </xdr:from>
        <xdr:to>
          <xdr:col>0</xdr:col>
          <xdr:colOff>400050</xdr:colOff>
          <xdr:row>312</xdr:row>
          <xdr:rowOff>228600</xdr:rowOff>
        </xdr:to>
        <xdr:sp macro="" textlink="">
          <xdr:nvSpPr>
            <xdr:cNvPr id="4140" name="Option Button 44" hidden="1">
              <a:extLst>
                <a:ext uri="{63B3BB69-23CF-44E3-9099-C40C66FF867C}">
                  <a14:compatExt spid="_x0000_s4140"/>
                </a:ext>
                <a:ext uri="{FF2B5EF4-FFF2-40B4-BE49-F238E27FC236}">
                  <a16:creationId xmlns:a16="http://schemas.microsoft.com/office/drawing/2014/main" id="{00000000-0008-0000-0400-00002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657225</xdr:colOff>
          <xdr:row>312</xdr:row>
          <xdr:rowOff>19050</xdr:rowOff>
        </xdr:from>
        <xdr:to>
          <xdr:col>0</xdr:col>
          <xdr:colOff>971550</xdr:colOff>
          <xdr:row>312</xdr:row>
          <xdr:rowOff>228600</xdr:rowOff>
        </xdr:to>
        <xdr:sp macro="" textlink="">
          <xdr:nvSpPr>
            <xdr:cNvPr id="4141" name="Option Button 45" hidden="1">
              <a:extLst>
                <a:ext uri="{63B3BB69-23CF-44E3-9099-C40C66FF867C}">
                  <a14:compatExt spid="_x0000_s4141"/>
                </a:ext>
                <a:ext uri="{FF2B5EF4-FFF2-40B4-BE49-F238E27FC236}">
                  <a16:creationId xmlns:a16="http://schemas.microsoft.com/office/drawing/2014/main" id="{00000000-0008-0000-0400-00002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1295400</xdr:colOff>
          <xdr:row>312</xdr:row>
          <xdr:rowOff>19050</xdr:rowOff>
        </xdr:from>
        <xdr:to>
          <xdr:col>0</xdr:col>
          <xdr:colOff>1590675</xdr:colOff>
          <xdr:row>312</xdr:row>
          <xdr:rowOff>228600</xdr:rowOff>
        </xdr:to>
        <xdr:sp macro="" textlink="">
          <xdr:nvSpPr>
            <xdr:cNvPr id="4142" name="Option Button 46" hidden="1">
              <a:extLst>
                <a:ext uri="{63B3BB69-23CF-44E3-9099-C40C66FF867C}">
                  <a14:compatExt spid="_x0000_s4142"/>
                </a:ext>
                <a:ext uri="{FF2B5EF4-FFF2-40B4-BE49-F238E27FC236}">
                  <a16:creationId xmlns:a16="http://schemas.microsoft.com/office/drawing/2014/main" id="{00000000-0008-0000-0400-00002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2000250</xdr:colOff>
          <xdr:row>312</xdr:row>
          <xdr:rowOff>19050</xdr:rowOff>
        </xdr:from>
        <xdr:to>
          <xdr:col>0</xdr:col>
          <xdr:colOff>2305050</xdr:colOff>
          <xdr:row>312</xdr:row>
          <xdr:rowOff>228600</xdr:rowOff>
        </xdr:to>
        <xdr:sp macro="" textlink="">
          <xdr:nvSpPr>
            <xdr:cNvPr id="4143" name="Option Button 47" hidden="1">
              <a:extLst>
                <a:ext uri="{63B3BB69-23CF-44E3-9099-C40C66FF867C}">
                  <a14:compatExt spid="_x0000_s4143"/>
                </a:ext>
                <a:ext uri="{FF2B5EF4-FFF2-40B4-BE49-F238E27FC236}">
                  <a16:creationId xmlns:a16="http://schemas.microsoft.com/office/drawing/2014/main" id="{00000000-0008-0000-0400-00002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2676525</xdr:colOff>
          <xdr:row>312</xdr:row>
          <xdr:rowOff>19050</xdr:rowOff>
        </xdr:from>
        <xdr:to>
          <xdr:col>0</xdr:col>
          <xdr:colOff>2981325</xdr:colOff>
          <xdr:row>312</xdr:row>
          <xdr:rowOff>228600</xdr:rowOff>
        </xdr:to>
        <xdr:sp macro="" textlink="">
          <xdr:nvSpPr>
            <xdr:cNvPr id="4144" name="Option Button 48" hidden="1">
              <a:extLst>
                <a:ext uri="{63B3BB69-23CF-44E3-9099-C40C66FF867C}">
                  <a14:compatExt spid="_x0000_s4144"/>
                </a:ext>
                <a:ext uri="{FF2B5EF4-FFF2-40B4-BE49-F238E27FC236}">
                  <a16:creationId xmlns:a16="http://schemas.microsoft.com/office/drawing/2014/main" id="{00000000-0008-0000-0400-00003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3400425</xdr:colOff>
          <xdr:row>312</xdr:row>
          <xdr:rowOff>19050</xdr:rowOff>
        </xdr:from>
        <xdr:to>
          <xdr:col>0</xdr:col>
          <xdr:colOff>3705225</xdr:colOff>
          <xdr:row>312</xdr:row>
          <xdr:rowOff>228600</xdr:rowOff>
        </xdr:to>
        <xdr:sp macro="" textlink="">
          <xdr:nvSpPr>
            <xdr:cNvPr id="4145" name="Option Button 49" hidden="1">
              <a:extLst>
                <a:ext uri="{63B3BB69-23CF-44E3-9099-C40C66FF867C}">
                  <a14:compatExt spid="_x0000_s4145"/>
                </a:ext>
                <a:ext uri="{FF2B5EF4-FFF2-40B4-BE49-F238E27FC236}">
                  <a16:creationId xmlns:a16="http://schemas.microsoft.com/office/drawing/2014/main" id="{00000000-0008-0000-0400-00003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312</xdr:row>
          <xdr:rowOff>0</xdr:rowOff>
        </xdr:from>
        <xdr:to>
          <xdr:col>1</xdr:col>
          <xdr:colOff>314325</xdr:colOff>
          <xdr:row>312</xdr:row>
          <xdr:rowOff>238125</xdr:rowOff>
        </xdr:to>
        <xdr:sp macro="" textlink="">
          <xdr:nvSpPr>
            <xdr:cNvPr id="4146" name="Group Box 50" hidden="1">
              <a:extLst>
                <a:ext uri="{63B3BB69-23CF-44E3-9099-C40C66FF867C}">
                  <a14:compatExt spid="_x0000_s4146"/>
                </a:ext>
                <a:ext uri="{FF2B5EF4-FFF2-40B4-BE49-F238E27FC236}">
                  <a16:creationId xmlns:a16="http://schemas.microsoft.com/office/drawing/2014/main" id="{00000000-0008-0000-0400-000032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xdr:row>
          <xdr:rowOff>85725</xdr:rowOff>
        </xdr:from>
        <xdr:to>
          <xdr:col>2</xdr:col>
          <xdr:colOff>447675</xdr:colOff>
          <xdr:row>2</xdr:row>
          <xdr:rowOff>209550</xdr:rowOff>
        </xdr:to>
        <xdr:sp macro="" textlink="">
          <xdr:nvSpPr>
            <xdr:cNvPr id="4149" name="Option Button 53" hidden="1">
              <a:extLst>
                <a:ext uri="{63B3BB69-23CF-44E3-9099-C40C66FF867C}">
                  <a14:compatExt spid="_x0000_s4149"/>
                </a:ext>
                <a:ext uri="{FF2B5EF4-FFF2-40B4-BE49-F238E27FC236}">
                  <a16:creationId xmlns:a16="http://schemas.microsoft.com/office/drawing/2014/main" id="{00000000-0008-0000-0400-00003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1</xdr:row>
          <xdr:rowOff>76200</xdr:rowOff>
        </xdr:from>
        <xdr:to>
          <xdr:col>2</xdr:col>
          <xdr:colOff>1076325</xdr:colOff>
          <xdr:row>2</xdr:row>
          <xdr:rowOff>209550</xdr:rowOff>
        </xdr:to>
        <xdr:sp macro="" textlink="">
          <xdr:nvSpPr>
            <xdr:cNvPr id="4150" name="Option Button 54" hidden="1">
              <a:extLst>
                <a:ext uri="{63B3BB69-23CF-44E3-9099-C40C66FF867C}">
                  <a14:compatExt spid="_x0000_s4150"/>
                </a:ext>
                <a:ext uri="{FF2B5EF4-FFF2-40B4-BE49-F238E27FC236}">
                  <a16:creationId xmlns:a16="http://schemas.microsoft.com/office/drawing/2014/main" id="{00000000-0008-0000-0400-00003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571500</xdr:colOff>
          <xdr:row>0</xdr:row>
          <xdr:rowOff>304800</xdr:rowOff>
        </xdr:from>
        <xdr:to>
          <xdr:col>2</xdr:col>
          <xdr:colOff>1295400</xdr:colOff>
          <xdr:row>3</xdr:row>
          <xdr:rowOff>38100</xdr:rowOff>
        </xdr:to>
        <xdr:sp macro="" textlink="">
          <xdr:nvSpPr>
            <xdr:cNvPr id="4151" name="Group Box 55" hidden="1">
              <a:extLst>
                <a:ext uri="{63B3BB69-23CF-44E3-9099-C40C66FF867C}">
                  <a14:compatExt spid="_x0000_s4151"/>
                </a:ext>
                <a:ext uri="{FF2B5EF4-FFF2-40B4-BE49-F238E27FC236}">
                  <a16:creationId xmlns:a16="http://schemas.microsoft.com/office/drawing/2014/main" id="{00000000-0008-0000-0400-000037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6</xdr:col>
      <xdr:colOff>179988</xdr:colOff>
      <xdr:row>112</xdr:row>
      <xdr:rowOff>189546</xdr:rowOff>
    </xdr:from>
    <xdr:to>
      <xdr:col>9</xdr:col>
      <xdr:colOff>1714500</xdr:colOff>
      <xdr:row>128</xdr:row>
      <xdr:rowOff>0</xdr:rowOff>
    </xdr:to>
    <xdr:sp macro="" textlink="">
      <xdr:nvSpPr>
        <xdr:cNvPr id="2" name="Textfeld 1">
          <a:extLst>
            <a:ext uri="{FF2B5EF4-FFF2-40B4-BE49-F238E27FC236}">
              <a16:creationId xmlns:a16="http://schemas.microsoft.com/office/drawing/2014/main" id="{A31104C2-1567-48AE-8358-EF3D80036BA3}"/>
            </a:ext>
          </a:extLst>
        </xdr:cNvPr>
        <xdr:cNvSpPr txBox="1"/>
      </xdr:nvSpPr>
      <xdr:spPr>
        <a:xfrm>
          <a:off x="10972227" y="10161807"/>
          <a:ext cx="6537208" cy="265967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b="1">
              <a:latin typeface="Arial" panose="020B0604020202020204" pitchFamily="34" charset="0"/>
              <a:cs typeface="Arial" panose="020B0604020202020204" pitchFamily="34" charset="0"/>
            </a:rPr>
            <a:t>Erläuterungen</a:t>
          </a:r>
        </a:p>
        <a:p>
          <a:endParaRPr lang="de-DE" sz="1100">
            <a:latin typeface="Arial" panose="020B0604020202020204" pitchFamily="34" charset="0"/>
            <a:cs typeface="Arial" panose="020B0604020202020204" pitchFamily="34" charset="0"/>
          </a:endParaRPr>
        </a:p>
        <a:p>
          <a:r>
            <a:rPr lang="de-DE" sz="1100" baseline="30000">
              <a:latin typeface="Arial" panose="020B0604020202020204" pitchFamily="34" charset="0"/>
              <a:cs typeface="Arial" panose="020B0604020202020204" pitchFamily="34" charset="0"/>
            </a:rPr>
            <a:t>1</a:t>
          </a:r>
          <a:r>
            <a:rPr lang="de-DE" sz="1100">
              <a:latin typeface="Arial" panose="020B0604020202020204" pitchFamily="34" charset="0"/>
              <a:cs typeface="Arial" panose="020B0604020202020204" pitchFamily="34" charset="0"/>
            </a:rPr>
            <a:t> bei unbegrenztem Datenvolumen bitte "unlimited" angeben</a:t>
          </a:r>
        </a:p>
        <a:p>
          <a:r>
            <a:rPr kumimoji="0" lang="de-DE" sz="1100" b="0" i="0" u="none" strike="noStrike" kern="0" cap="none" spc="0" normalizeH="0" baseline="30000" noProof="0">
              <a:ln>
                <a:noFill/>
              </a:ln>
              <a:solidFill>
                <a:prstClr val="black"/>
              </a:solidFill>
              <a:effectLst/>
              <a:uLnTx/>
              <a:uFillTx/>
              <a:latin typeface="Arial" panose="020B0604020202020204" pitchFamily="34" charset="0"/>
              <a:ea typeface="+mn-ea"/>
              <a:cs typeface="Arial" panose="020B0604020202020204" pitchFamily="34" charset="0"/>
            </a:rPr>
            <a:t>2</a:t>
          </a:r>
          <a:r>
            <a:rPr kumimoji="0" lang="de-DE" sz="11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 bei unbegrenzten Freiminuten bitte "unlimited" angeben - gemeint ist das Telefonieren in alle deutschen Netze (nationale Gespräche außer für Verbindungen zu Sonderrufnummern und Rufumleitungen)</a:t>
          </a:r>
        </a:p>
        <a:p>
          <a:r>
            <a:rPr lang="de-DE" sz="1100" baseline="30000">
              <a:latin typeface="Arial" panose="020B0604020202020204" pitchFamily="34" charset="0"/>
              <a:cs typeface="Arial" panose="020B0604020202020204" pitchFamily="34" charset="0"/>
            </a:rPr>
            <a:t>3 </a:t>
          </a:r>
          <a:r>
            <a:rPr lang="de-DE" sz="1100">
              <a:latin typeface="Arial" panose="020B0604020202020204" pitchFamily="34" charset="0"/>
              <a:cs typeface="Arial" panose="020B0604020202020204" pitchFamily="34" charset="0"/>
            </a:rPr>
            <a:t>Anzahl Kunden im höchsten Monat des letzten Kalenderjahres</a:t>
          </a:r>
        </a:p>
      </xdr:txBody>
    </xdr:sp>
    <xdr:clientData/>
  </xdr:twoCellAnchor>
  <xdr:twoCellAnchor>
    <xdr:from>
      <xdr:col>4</xdr:col>
      <xdr:colOff>209297</xdr:colOff>
      <xdr:row>114</xdr:row>
      <xdr:rowOff>13699</xdr:rowOff>
    </xdr:from>
    <xdr:to>
      <xdr:col>5</xdr:col>
      <xdr:colOff>2212731</xdr:colOff>
      <xdr:row>126</xdr:row>
      <xdr:rowOff>183173</xdr:rowOff>
    </xdr:to>
    <xdr:sp macro="" textlink="">
      <xdr:nvSpPr>
        <xdr:cNvPr id="3" name="Textfeld 2">
          <a:extLst>
            <a:ext uri="{FF2B5EF4-FFF2-40B4-BE49-F238E27FC236}">
              <a16:creationId xmlns:a16="http://schemas.microsoft.com/office/drawing/2014/main" id="{14449928-C712-4D83-3EA5-61358675B72F}"/>
            </a:ext>
          </a:extLst>
        </xdr:cNvPr>
        <xdr:cNvSpPr txBox="1"/>
      </xdr:nvSpPr>
      <xdr:spPr>
        <a:xfrm>
          <a:off x="6371239" y="10271391"/>
          <a:ext cx="3725261" cy="243349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b="1">
              <a:latin typeface="Arial" panose="020B0604020202020204" pitchFamily="34" charset="0"/>
              <a:cs typeface="Arial" panose="020B0604020202020204" pitchFamily="34" charset="0"/>
            </a:rPr>
            <a:t>Funktionsweise Zuordnungshilfe</a:t>
          </a:r>
        </a:p>
        <a:p>
          <a:endParaRPr lang="de-DE" sz="1100">
            <a:latin typeface="Arial" panose="020B0604020202020204" pitchFamily="34" charset="0"/>
            <a:cs typeface="Arial" panose="020B0604020202020204" pitchFamily="34" charset="0"/>
          </a:endParaRPr>
        </a:p>
        <a:p>
          <a:r>
            <a:rPr lang="de-DE" sz="1100" baseline="0">
              <a:latin typeface="Arial" panose="020B0604020202020204" pitchFamily="34" charset="0"/>
              <a:cs typeface="Arial" panose="020B0604020202020204" pitchFamily="34" charset="0"/>
            </a:rPr>
            <a:t>Um jeden Tarif einem der vordefinierten Verbrauchskörbe zuzuordnen (Dateneingabe "Nutzerprofil" in Spalte L), wählen Sie bitte für die Merkmale "Datenvolumen X", "Minuten", "Technologie" und "Geschwindigkeit" aus den vorgegebenen Antwortmöglichkeiten die zutreffende Beschreibung für den entsprechenden Tarif aus. In dem blau formatierten Feld wird Ihnen daraufhin automatisch angezeigt, welche Auswahl Sie in Spalte L (Dateneingabe "Nutzerprofil") für den entsprechenden Tarif zu treffen haben. </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7</xdr:col>
      <xdr:colOff>314738</xdr:colOff>
      <xdr:row>34</xdr:row>
      <xdr:rowOff>0</xdr:rowOff>
    </xdr:from>
    <xdr:to>
      <xdr:col>8</xdr:col>
      <xdr:colOff>2700130</xdr:colOff>
      <xdr:row>44</xdr:row>
      <xdr:rowOff>8283</xdr:rowOff>
    </xdr:to>
    <xdr:sp macro="" textlink="">
      <xdr:nvSpPr>
        <xdr:cNvPr id="2" name="Textfeld 1">
          <a:extLst>
            <a:ext uri="{FF2B5EF4-FFF2-40B4-BE49-F238E27FC236}">
              <a16:creationId xmlns:a16="http://schemas.microsoft.com/office/drawing/2014/main" id="{7139AD46-445A-73BD-239B-A337FD16BCBC}"/>
            </a:ext>
          </a:extLst>
        </xdr:cNvPr>
        <xdr:cNvSpPr txBox="1"/>
      </xdr:nvSpPr>
      <xdr:spPr>
        <a:xfrm>
          <a:off x="15902608" y="6477000"/>
          <a:ext cx="5102087" cy="358637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b="1">
              <a:latin typeface="Arial" panose="020B0604020202020204" pitchFamily="34" charset="0"/>
              <a:cs typeface="Arial" panose="020B0604020202020204" pitchFamily="34" charset="0"/>
            </a:rPr>
            <a:t>Erläuterungen</a:t>
          </a:r>
        </a:p>
        <a:p>
          <a:endParaRPr lang="de-DE" sz="1100">
            <a:latin typeface="Arial" panose="020B0604020202020204" pitchFamily="34" charset="0"/>
            <a:cs typeface="Arial" panose="020B0604020202020204" pitchFamily="34" charset="0"/>
          </a:endParaRPr>
        </a:p>
        <a:p>
          <a:r>
            <a:rPr lang="de-DE" sz="1100" baseline="30000">
              <a:latin typeface="Arial" panose="020B0604020202020204" pitchFamily="34" charset="0"/>
              <a:cs typeface="Arial" panose="020B0604020202020204" pitchFamily="34" charset="0"/>
            </a:rPr>
            <a:t>1</a:t>
          </a:r>
          <a:r>
            <a:rPr lang="de-DE" sz="1100">
              <a:latin typeface="Arial" panose="020B0604020202020204" pitchFamily="34" charset="0"/>
              <a:cs typeface="Arial" panose="020B0604020202020204" pitchFamily="34" charset="0"/>
            </a:rPr>
            <a:t> bei unbegrenztem Datenvolumen bitte "unlimited" angeben</a:t>
          </a:r>
        </a:p>
        <a:p>
          <a:r>
            <a:rPr kumimoji="0" lang="de-DE" sz="1100" b="0" i="0" u="none" strike="noStrike" kern="0" cap="none" spc="0" normalizeH="0" baseline="30000" noProof="0">
              <a:ln>
                <a:noFill/>
              </a:ln>
              <a:solidFill>
                <a:prstClr val="black"/>
              </a:solidFill>
              <a:effectLst/>
              <a:uLnTx/>
              <a:uFillTx/>
              <a:latin typeface="Arial" panose="020B0604020202020204" pitchFamily="34" charset="0"/>
              <a:ea typeface="+mn-ea"/>
              <a:cs typeface="Arial" panose="020B0604020202020204" pitchFamily="34" charset="0"/>
            </a:rPr>
            <a:t>2</a:t>
          </a:r>
          <a:r>
            <a:rPr kumimoji="0" lang="de-DE" sz="11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 bei unbegrenzten Freiminuten bitte "unlimited" angeben</a:t>
          </a:r>
          <a:endParaRPr lang="de-DE" sz="1100">
            <a:latin typeface="Arial" panose="020B0604020202020204" pitchFamily="34" charset="0"/>
            <a:cs typeface="Arial" panose="020B0604020202020204" pitchFamily="34" charset="0"/>
          </a:endParaRPr>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66675</xdr:colOff>
          <xdr:row>1</xdr:row>
          <xdr:rowOff>85725</xdr:rowOff>
        </xdr:from>
        <xdr:to>
          <xdr:col>2</xdr:col>
          <xdr:colOff>457200</xdr:colOff>
          <xdr:row>2</xdr:row>
          <xdr:rowOff>190500</xdr:rowOff>
        </xdr:to>
        <xdr:sp macro="" textlink="">
          <xdr:nvSpPr>
            <xdr:cNvPr id="7218" name="Option Button 50" hidden="1">
              <a:extLst>
                <a:ext uri="{63B3BB69-23CF-44E3-9099-C40C66FF867C}">
                  <a14:compatExt spid="_x0000_s7218"/>
                </a:ext>
                <a:ext uri="{FF2B5EF4-FFF2-40B4-BE49-F238E27FC236}">
                  <a16:creationId xmlns:a16="http://schemas.microsoft.com/office/drawing/2014/main" id="{00000000-0008-0000-0800-00003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1</xdr:row>
          <xdr:rowOff>76200</xdr:rowOff>
        </xdr:from>
        <xdr:to>
          <xdr:col>2</xdr:col>
          <xdr:colOff>1076325</xdr:colOff>
          <xdr:row>2</xdr:row>
          <xdr:rowOff>190500</xdr:rowOff>
        </xdr:to>
        <xdr:sp macro="" textlink="">
          <xdr:nvSpPr>
            <xdr:cNvPr id="7219" name="Option Button 51" hidden="1">
              <a:extLst>
                <a:ext uri="{63B3BB69-23CF-44E3-9099-C40C66FF867C}">
                  <a14:compatExt spid="_x0000_s7219"/>
                </a:ext>
                <a:ext uri="{FF2B5EF4-FFF2-40B4-BE49-F238E27FC236}">
                  <a16:creationId xmlns:a16="http://schemas.microsoft.com/office/drawing/2014/main" id="{00000000-0008-0000-0800-00003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571500</xdr:colOff>
          <xdr:row>0</xdr:row>
          <xdr:rowOff>304800</xdr:rowOff>
        </xdr:from>
        <xdr:to>
          <xdr:col>2</xdr:col>
          <xdr:colOff>1285875</xdr:colOff>
          <xdr:row>3</xdr:row>
          <xdr:rowOff>47625</xdr:rowOff>
        </xdr:to>
        <xdr:sp macro="" textlink="">
          <xdr:nvSpPr>
            <xdr:cNvPr id="7220" name="Group Box 52" hidden="1">
              <a:extLst>
                <a:ext uri="{63B3BB69-23CF-44E3-9099-C40C66FF867C}">
                  <a14:compatExt spid="_x0000_s7220"/>
                </a:ext>
                <a:ext uri="{FF2B5EF4-FFF2-40B4-BE49-F238E27FC236}">
                  <a16:creationId xmlns:a16="http://schemas.microsoft.com/office/drawing/2014/main" id="{00000000-0008-0000-0800-000034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xdr:from>
      <xdr:col>8</xdr:col>
      <xdr:colOff>548053</xdr:colOff>
      <xdr:row>15</xdr:row>
      <xdr:rowOff>42290</xdr:rowOff>
    </xdr:from>
    <xdr:to>
      <xdr:col>13</xdr:col>
      <xdr:colOff>329710</xdr:colOff>
      <xdr:row>36</xdr:row>
      <xdr:rowOff>178594</xdr:rowOff>
    </xdr:to>
    <xdr:sp macro="" textlink="">
      <xdr:nvSpPr>
        <xdr:cNvPr id="3" name="Textfeld 2">
          <a:extLst>
            <a:ext uri="{FF2B5EF4-FFF2-40B4-BE49-F238E27FC236}">
              <a16:creationId xmlns:a16="http://schemas.microsoft.com/office/drawing/2014/main" id="{FDAF9148-9EDA-B6A7-036B-5D0D0D00B788}"/>
            </a:ext>
          </a:extLst>
        </xdr:cNvPr>
        <xdr:cNvSpPr txBox="1">
          <a:spLocks noChangeArrowheads="1"/>
        </xdr:cNvSpPr>
      </xdr:nvSpPr>
      <xdr:spPr bwMode="auto">
        <a:xfrm>
          <a:off x="6030881" y="7876603"/>
          <a:ext cx="3978610" cy="3220022"/>
        </a:xfrm>
        <a:prstGeom prst="rect">
          <a:avLst/>
        </a:prstGeom>
        <a:solidFill>
          <a:srgbClr val="FFFFFF"/>
        </a:solidFill>
        <a:ln w="3175">
          <a:solidFill>
            <a:schemeClr val="tx1"/>
          </a:solidFill>
          <a:miter lim="800000"/>
          <a:headEnd/>
          <a:tailEnd/>
        </a:ln>
      </xdr:spPr>
      <xdr:txBody>
        <a:bodyPr rot="0" vert="horz" wrap="square" lIns="91440" tIns="45720" rIns="91440" bIns="45720" anchor="t" anchorCtr="0">
          <a:noAutofit/>
        </a:bodyPr>
        <a:lstStyle/>
        <a:p>
          <a:pPr>
            <a:lnSpc>
              <a:spcPct val="115000"/>
            </a:lnSpc>
            <a:spcAft>
              <a:spcPts val="1000"/>
            </a:spcAft>
          </a:pPr>
          <a:r>
            <a:rPr lang="de-DE" sz="1200" b="1" i="1">
              <a:effectLst/>
              <a:latin typeface="Arial" panose="020B0604020202020204" pitchFamily="34" charset="0"/>
              <a:ea typeface="Calibri" panose="020F0502020204030204" pitchFamily="34" charset="0"/>
              <a:cs typeface="Times New Roman" panose="02020603050405020304" pitchFamily="18" charset="0"/>
            </a:rPr>
            <a:t>Beispiel 1: </a:t>
          </a:r>
          <a:r>
            <a:rPr lang="de-DE" sz="1200" b="0" i="1">
              <a:effectLst/>
              <a:latin typeface="Arial" panose="020B0604020202020204" pitchFamily="34" charset="0"/>
              <a:ea typeface="Calibri" panose="020F0502020204030204" pitchFamily="34" charset="0"/>
              <a:cs typeface="Times New Roman" panose="02020603050405020304" pitchFamily="18" charset="0"/>
            </a:rPr>
            <a:t>Verbrauchskorb Low</a:t>
          </a:r>
        </a:p>
        <a:p>
          <a:pPr>
            <a:lnSpc>
              <a:spcPct val="115000"/>
            </a:lnSpc>
            <a:spcAft>
              <a:spcPts val="1000"/>
            </a:spcAft>
          </a:pPr>
          <a:r>
            <a:rPr lang="de-DE" sz="950" b="1" i="1">
              <a:effectLst/>
              <a:latin typeface="Arial" panose="020B0604020202020204" pitchFamily="34" charset="0"/>
              <a:ea typeface="Calibri" panose="020F0502020204030204" pitchFamily="34" charset="0"/>
              <a:cs typeface="Times New Roman" panose="02020603050405020304" pitchFamily="18" charset="0"/>
            </a:rPr>
            <a:t>Gegeben:</a:t>
          </a:r>
        </a:p>
        <a:p>
          <a:pPr>
            <a:lnSpc>
              <a:spcPct val="115000"/>
            </a:lnSpc>
            <a:spcAft>
              <a:spcPts val="1000"/>
            </a:spcAft>
          </a:pPr>
          <a:r>
            <a:rPr lang="de-DE" sz="950" i="1">
              <a:effectLst/>
              <a:latin typeface="Arial" panose="020B0604020202020204" pitchFamily="34" charset="0"/>
              <a:ea typeface="Calibri" panose="020F0502020204030204" pitchFamily="34" charset="0"/>
              <a:cs typeface="Times New Roman" panose="02020603050405020304" pitchFamily="18" charset="0"/>
            </a:rPr>
            <a:t>Tarif 1 p.a.: 5GB, 500 Minuten, 4G, 5 €/Monat, 10.000 Kundenbasis</a:t>
          </a:r>
        </a:p>
        <a:p>
          <a:pPr>
            <a:lnSpc>
              <a:spcPct val="115000"/>
            </a:lnSpc>
            <a:spcAft>
              <a:spcPts val="1000"/>
            </a:spcAft>
          </a:pPr>
          <a:r>
            <a:rPr lang="de-DE" sz="950" b="1" i="1">
              <a:effectLst/>
              <a:latin typeface="Arial" panose="020B0604020202020204" pitchFamily="34" charset="0"/>
              <a:ea typeface="Calibri" panose="020F0502020204030204" pitchFamily="34" charset="0"/>
              <a:cs typeface="Times New Roman" panose="02020603050405020304" pitchFamily="18" charset="0"/>
            </a:rPr>
            <a:t>Lösungsweg:</a:t>
          </a:r>
        </a:p>
        <a:p>
          <a:pPr>
            <a:lnSpc>
              <a:spcPct val="115000"/>
            </a:lnSpc>
            <a:spcAft>
              <a:spcPts val="1000"/>
            </a:spcAft>
          </a:pPr>
          <a:r>
            <a:rPr lang="de-DE" sz="950" i="1" baseline="0">
              <a:effectLst/>
              <a:latin typeface="Arial" panose="020B0604020202020204" pitchFamily="34" charset="0"/>
              <a:ea typeface="Calibri" panose="020F0502020204030204" pitchFamily="34" charset="0"/>
              <a:cs typeface="Times New Roman" panose="02020603050405020304" pitchFamily="18" charset="0"/>
            </a:rPr>
            <a:t>5GB			3 Pkt.</a:t>
          </a:r>
        </a:p>
        <a:p>
          <a:pPr>
            <a:lnSpc>
              <a:spcPct val="115000"/>
            </a:lnSpc>
            <a:spcAft>
              <a:spcPts val="1000"/>
            </a:spcAft>
          </a:pPr>
          <a:r>
            <a:rPr lang="de-DE" sz="950" i="1" baseline="0">
              <a:effectLst/>
              <a:latin typeface="Arial" panose="020B0604020202020204" pitchFamily="34" charset="0"/>
              <a:ea typeface="Calibri" panose="020F0502020204030204" pitchFamily="34" charset="0"/>
              <a:cs typeface="Times New Roman" panose="02020603050405020304" pitchFamily="18" charset="0"/>
            </a:rPr>
            <a:t>500 Minuten			0,5 Pkt.</a:t>
          </a:r>
        </a:p>
        <a:p>
          <a:pPr>
            <a:lnSpc>
              <a:spcPct val="115000"/>
            </a:lnSpc>
            <a:spcAft>
              <a:spcPts val="1000"/>
            </a:spcAft>
          </a:pPr>
          <a:r>
            <a:rPr lang="de-DE" sz="950" i="1" baseline="0">
              <a:effectLst/>
              <a:latin typeface="Arial" panose="020B0604020202020204" pitchFamily="34" charset="0"/>
              <a:ea typeface="Calibri" panose="020F0502020204030204" pitchFamily="34" charset="0"/>
              <a:cs typeface="Times New Roman" panose="02020603050405020304" pitchFamily="18" charset="0"/>
            </a:rPr>
            <a:t>4G			1 Pkt.</a:t>
          </a:r>
        </a:p>
        <a:p>
          <a:pPr>
            <a:lnSpc>
              <a:spcPct val="115000"/>
            </a:lnSpc>
            <a:spcAft>
              <a:spcPts val="1000"/>
            </a:spcAft>
          </a:pPr>
          <a:r>
            <a:rPr lang="de-DE" sz="950" i="1" baseline="0">
              <a:effectLst/>
              <a:latin typeface="Arial" panose="020B0604020202020204" pitchFamily="34" charset="0"/>
              <a:ea typeface="Calibri" panose="020F0502020204030204" pitchFamily="34" charset="0"/>
              <a:cs typeface="Times New Roman" panose="02020603050405020304" pitchFamily="18" charset="0"/>
            </a:rPr>
            <a:t>Geschwindigkeit			0 Pkt.</a:t>
          </a:r>
        </a:p>
        <a:p>
          <a:pPr>
            <a:lnSpc>
              <a:spcPct val="115000"/>
            </a:lnSpc>
            <a:spcAft>
              <a:spcPts val="1000"/>
            </a:spcAft>
          </a:pPr>
          <a:r>
            <a:rPr lang="de-DE" sz="950" b="1" i="1">
              <a:effectLst/>
              <a:latin typeface="Arial" panose="020B0604020202020204" pitchFamily="34" charset="0"/>
              <a:ea typeface="Calibri" panose="020F0502020204030204" pitchFamily="34" charset="0"/>
              <a:cs typeface="Times New Roman" panose="02020603050405020304" pitchFamily="18" charset="0"/>
            </a:rPr>
            <a:t>Lösung:</a:t>
          </a:r>
          <a:r>
            <a:rPr lang="de-DE" sz="950" i="1">
              <a:effectLst/>
              <a:latin typeface="Arial" panose="020B0604020202020204" pitchFamily="34" charset="0"/>
              <a:ea typeface="Calibri" panose="020F0502020204030204" pitchFamily="34" charset="0"/>
              <a:cs typeface="Times New Roman" panose="02020603050405020304" pitchFamily="18" charset="0"/>
            </a:rPr>
            <a:t>			</a:t>
          </a:r>
          <a:r>
            <a:rPr lang="de-DE" sz="950" i="1" u="sng">
              <a:effectLst/>
              <a:latin typeface="Arial" panose="020B0604020202020204" pitchFamily="34" charset="0"/>
              <a:ea typeface="Calibri" panose="020F0502020204030204" pitchFamily="34" charset="0"/>
              <a:cs typeface="Times New Roman" panose="02020603050405020304" pitchFamily="18" charset="0"/>
            </a:rPr>
            <a:t>4,5 Pkt.</a:t>
          </a:r>
          <a:endParaRPr lang="de-DE" sz="950" i="1">
            <a:effectLst/>
            <a:latin typeface="Arial" panose="020B0604020202020204" pitchFamily="34" charset="0"/>
            <a:ea typeface="Calibri" panose="020F0502020204030204" pitchFamily="34" charset="0"/>
            <a:cs typeface="Times New Roman" panose="02020603050405020304" pitchFamily="18" charset="0"/>
          </a:endParaRPr>
        </a:p>
        <a:p>
          <a:pPr>
            <a:lnSpc>
              <a:spcPct val="115000"/>
            </a:lnSpc>
            <a:spcAft>
              <a:spcPts val="1000"/>
            </a:spcAft>
          </a:pPr>
          <a:r>
            <a:rPr lang="de-DE" sz="950" b="1" i="1">
              <a:effectLst/>
              <a:latin typeface="Arial" panose="020B0604020202020204" pitchFamily="34" charset="0"/>
              <a:ea typeface="Calibri" panose="020F0502020204030204" pitchFamily="34" charset="0"/>
              <a:cs typeface="Times New Roman" panose="02020603050405020304" pitchFamily="18" charset="0"/>
            </a:rPr>
            <a:t>Antwort:</a:t>
          </a:r>
          <a:r>
            <a:rPr lang="de-DE" sz="950" b="0" i="1" baseline="0">
              <a:effectLst/>
              <a:latin typeface="Arial" panose="020B0604020202020204" pitchFamily="34" charset="0"/>
              <a:ea typeface="Calibri" panose="020F0502020204030204" pitchFamily="34" charset="0"/>
              <a:cs typeface="Times New Roman" panose="02020603050405020304" pitchFamily="18" charset="0"/>
            </a:rPr>
            <a:t> </a:t>
          </a:r>
          <a:r>
            <a:rPr lang="de-DE" sz="950" i="1">
              <a:effectLst/>
              <a:latin typeface="Arial" panose="020B0604020202020204" pitchFamily="34" charset="0"/>
              <a:ea typeface="Calibri" panose="020F0502020204030204" pitchFamily="34" charset="0"/>
              <a:cs typeface="Times New Roman" panose="02020603050405020304" pitchFamily="18" charset="0"/>
            </a:rPr>
            <a:t>Tarif 1 ist mit 4,5 Pkt. dem Verbrauchskorb Low zuzuordnen.</a:t>
          </a:r>
        </a:p>
      </xdr:txBody>
    </xdr:sp>
    <xdr:clientData/>
  </xdr:twoCellAnchor>
  <xdr:twoCellAnchor>
    <xdr:from>
      <xdr:col>1</xdr:col>
      <xdr:colOff>13397</xdr:colOff>
      <xdr:row>88</xdr:row>
      <xdr:rowOff>157843</xdr:rowOff>
    </xdr:from>
    <xdr:to>
      <xdr:col>12</xdr:col>
      <xdr:colOff>669471</xdr:colOff>
      <xdr:row>109</xdr:row>
      <xdr:rowOff>38101</xdr:rowOff>
    </xdr:to>
    <mc:AlternateContent xmlns:mc="http://schemas.openxmlformats.org/markup-compatibility/2006" xmlns:a14="http://schemas.microsoft.com/office/drawing/2010/main">
      <mc:Choice Requires="a14">
        <xdr:sp macro="" textlink="">
          <xdr:nvSpPr>
            <xdr:cNvPr id="2" name="Textfeld 2">
              <a:extLst>
                <a:ext uri="{FF2B5EF4-FFF2-40B4-BE49-F238E27FC236}">
                  <a16:creationId xmlns:a16="http://schemas.microsoft.com/office/drawing/2014/main" id="{7995D56F-6C3F-CE88-F84F-D90408564125}"/>
                </a:ext>
              </a:extLst>
            </xdr:cNvPr>
            <xdr:cNvSpPr txBox="1">
              <a:spLocks noChangeArrowheads="1"/>
            </xdr:cNvSpPr>
          </xdr:nvSpPr>
          <xdr:spPr bwMode="auto">
            <a:xfrm>
              <a:off x="454268" y="16279586"/>
              <a:ext cx="9048960" cy="3880758"/>
            </a:xfrm>
            <a:prstGeom prst="rect">
              <a:avLst/>
            </a:prstGeom>
            <a:solidFill>
              <a:srgbClr val="FFFFFF"/>
            </a:solidFill>
            <a:ln w="3175">
              <a:solidFill>
                <a:schemeClr val="tx1"/>
              </a:solidFill>
              <a:miter lim="800000"/>
              <a:headEnd/>
              <a:tailEnd/>
            </a:ln>
          </xdr:spPr>
          <xdr:txBody>
            <a:bodyPr rot="0" vert="horz" wrap="square" lIns="91440" tIns="45720" rIns="91440" bIns="45720" anchor="t" anchorCtr="0">
              <a:noAutofit/>
            </a:bodyPr>
            <a:lstStyle/>
            <a:p>
              <a:pPr>
                <a:lnSpc>
                  <a:spcPct val="115000"/>
                </a:lnSpc>
                <a:spcAft>
                  <a:spcPts val="1000"/>
                </a:spcAft>
              </a:pPr>
              <a:r>
                <a:rPr lang="de-DE" sz="1200" b="1" i="1">
                  <a:effectLst/>
                  <a:latin typeface="Arial" panose="020B0604020202020204" pitchFamily="34" charset="0"/>
                  <a:ea typeface="Calibri" panose="020F0502020204030204" pitchFamily="34" charset="0"/>
                  <a:cs typeface="Times New Roman" panose="02020603050405020304" pitchFamily="18" charset="0"/>
                </a:rPr>
                <a:t>Beispiel 2a:</a:t>
              </a:r>
              <a:r>
                <a:rPr lang="de-DE" sz="1200" i="1">
                  <a:effectLst/>
                  <a:latin typeface="Arial" panose="020B0604020202020204" pitchFamily="34" charset="0"/>
                  <a:ea typeface="Calibri" panose="020F0502020204030204" pitchFamily="34" charset="0"/>
                  <a:cs typeface="Times New Roman" panose="02020603050405020304" pitchFamily="18" charset="0"/>
                </a:rPr>
                <a:t> zwei Tarife im Verbrauchskorb Low. Listenpreis pro GB-Datenvolumen</a:t>
              </a:r>
              <a:endParaRPr lang="de-DE" sz="1200">
                <a:effectLst/>
                <a:latin typeface="Arial" panose="020B0604020202020204" pitchFamily="34" charset="0"/>
                <a:ea typeface="Calibri" panose="020F0502020204030204" pitchFamily="34" charset="0"/>
                <a:cs typeface="Times New Roman" panose="02020603050405020304" pitchFamily="18" charset="0"/>
              </a:endParaRPr>
            </a:p>
            <a:p>
              <a:pPr>
                <a:lnSpc>
                  <a:spcPct val="115000"/>
                </a:lnSpc>
                <a:spcAft>
                  <a:spcPts val="1000"/>
                </a:spcAft>
              </a:pPr>
              <a:r>
                <a:rPr lang="de-DE" sz="950" b="1" i="1">
                  <a:effectLst/>
                  <a:latin typeface="Arial" panose="020B0604020202020204" pitchFamily="34" charset="0"/>
                  <a:ea typeface="Calibri" panose="020F0502020204030204" pitchFamily="34" charset="0"/>
                  <a:cs typeface="Times New Roman" panose="02020603050405020304" pitchFamily="18" charset="0"/>
                </a:rPr>
                <a:t>Gegeben: </a:t>
              </a:r>
              <a:endParaRPr lang="de-DE" sz="950" b="1">
                <a:effectLst/>
                <a:latin typeface="Arial" panose="020B0604020202020204" pitchFamily="34" charset="0"/>
                <a:ea typeface="Calibri" panose="020F0502020204030204" pitchFamily="34" charset="0"/>
                <a:cs typeface="Times New Roman" panose="02020603050405020304" pitchFamily="18" charset="0"/>
              </a:endParaRPr>
            </a:p>
            <a:p>
              <a:pPr>
                <a:lnSpc>
                  <a:spcPct val="115000"/>
                </a:lnSpc>
                <a:spcAft>
                  <a:spcPts val="1000"/>
                </a:spcAft>
              </a:pPr>
              <a:r>
                <a:rPr lang="de-DE" sz="950" i="1">
                  <a:effectLst/>
                  <a:latin typeface="Arial" panose="020B0604020202020204" pitchFamily="34" charset="0"/>
                  <a:ea typeface="Calibri" panose="020F0502020204030204" pitchFamily="34" charset="0"/>
                  <a:cs typeface="Times New Roman" panose="02020603050405020304" pitchFamily="18" charset="0"/>
                </a:rPr>
                <a:t>Tarif 1 p.a.: 		5GB, 	500 Minuten, 	4G,	 5 €/Monat, 	10.000 Kundenbasis; </a:t>
              </a:r>
              <a:endParaRPr lang="de-DE" sz="950">
                <a:effectLst/>
                <a:latin typeface="Arial" panose="020B0604020202020204" pitchFamily="34" charset="0"/>
                <a:ea typeface="Calibri" panose="020F0502020204030204" pitchFamily="34" charset="0"/>
                <a:cs typeface="Times New Roman" panose="02020603050405020304" pitchFamily="18" charset="0"/>
              </a:endParaRPr>
            </a:p>
            <a:p>
              <a:pPr>
                <a:lnSpc>
                  <a:spcPct val="115000"/>
                </a:lnSpc>
                <a:spcAft>
                  <a:spcPts val="1000"/>
                </a:spcAft>
              </a:pPr>
              <a:r>
                <a:rPr lang="de-DE" sz="950" i="1">
                  <a:effectLst/>
                  <a:latin typeface="Arial" panose="020B0604020202020204" pitchFamily="34" charset="0"/>
                  <a:ea typeface="Calibri" panose="020F0502020204030204" pitchFamily="34" charset="0"/>
                  <a:cs typeface="Times New Roman" panose="02020603050405020304" pitchFamily="18" charset="0"/>
                </a:rPr>
                <a:t>Tarif 2 p.a.: 		7GB, 	600 Minuten, 	4G,	10€/Monat, 	20.000 Kundenbasis.</a:t>
              </a:r>
              <a:endParaRPr lang="de-DE" sz="950">
                <a:effectLst/>
                <a:latin typeface="Arial" panose="020B0604020202020204" pitchFamily="34" charset="0"/>
                <a:ea typeface="Calibri" panose="020F0502020204030204" pitchFamily="34" charset="0"/>
                <a:cs typeface="Times New Roman" panose="02020603050405020304" pitchFamily="18" charset="0"/>
              </a:endParaRPr>
            </a:p>
            <a:p>
              <a:pPr>
                <a:lnSpc>
                  <a:spcPct val="115000"/>
                </a:lnSpc>
                <a:spcAft>
                  <a:spcPts val="1000"/>
                </a:spcAft>
              </a:pPr>
              <a:r>
                <a:rPr lang="de-DE" sz="950" b="1" i="1">
                  <a:effectLst/>
                  <a:latin typeface="Arial" panose="020B0604020202020204" pitchFamily="34" charset="0"/>
                  <a:ea typeface="Calibri" panose="020F0502020204030204" pitchFamily="34" charset="0"/>
                  <a:cs typeface="Times New Roman" panose="02020603050405020304" pitchFamily="18" charset="0"/>
                </a:rPr>
                <a:t>Gesucht:</a:t>
              </a:r>
              <a:r>
                <a:rPr lang="de-DE" sz="950" i="1">
                  <a:effectLst/>
                  <a:latin typeface="Arial" panose="020B0604020202020204" pitchFamily="34" charset="0"/>
                  <a:ea typeface="Calibri" panose="020F0502020204030204" pitchFamily="34" charset="0"/>
                  <a:cs typeface="Times New Roman" panose="02020603050405020304" pitchFamily="18" charset="0"/>
                </a:rPr>
                <a:t>		Listenpreis pro GB-Datenvolumen</a:t>
              </a:r>
              <a:endParaRPr lang="de-DE" sz="950">
                <a:effectLst/>
                <a:latin typeface="Arial" panose="020B0604020202020204" pitchFamily="34" charset="0"/>
                <a:ea typeface="Calibri" panose="020F0502020204030204" pitchFamily="34" charset="0"/>
                <a:cs typeface="Times New Roman" panose="02020603050405020304" pitchFamily="18" charset="0"/>
              </a:endParaRPr>
            </a:p>
            <a:p>
              <a:pPr>
                <a:lnSpc>
                  <a:spcPct val="115000"/>
                </a:lnSpc>
                <a:spcAft>
                  <a:spcPts val="1000"/>
                </a:spcAft>
              </a:pPr>
              <a:r>
                <a:rPr lang="de-DE" sz="950" b="1" i="1">
                  <a:effectLst/>
                  <a:latin typeface="Arial" panose="020B0604020202020204" pitchFamily="34" charset="0"/>
                  <a:ea typeface="Calibri" panose="020F0502020204030204" pitchFamily="34" charset="0"/>
                  <a:cs typeface="Times New Roman" panose="02020603050405020304" pitchFamily="18" charset="0"/>
                </a:rPr>
                <a:t>Lösungsweg:</a:t>
              </a:r>
              <a:endParaRPr lang="de-DE" sz="950" i="1">
                <a:effectLst/>
                <a:latin typeface="Cambria Math" panose="02040503050406030204" pitchFamily="18" charset="0"/>
                <a:ea typeface="Calibri" panose="020F0502020204030204" pitchFamily="34" charset="0"/>
                <a:cs typeface="Times New Roman" panose="02020603050405020304" pitchFamily="18" charset="0"/>
              </a:endParaRPr>
            </a:p>
            <a:p>
              <a:pPr>
                <a:lnSpc>
                  <a:spcPct val="115000"/>
                </a:lnSpc>
                <a:spcAft>
                  <a:spcPts val="1000"/>
                </a:spcAft>
              </a:pPr>
              <a14:m>
                <m:oMathPara xmlns:m="http://schemas.openxmlformats.org/officeDocument/2006/math">
                  <m:oMathParaPr>
                    <m:jc m:val="left"/>
                  </m:oMathParaPr>
                  <m:oMath xmlns:m="http://schemas.openxmlformats.org/officeDocument/2006/math">
                    <m:sSub>
                      <m:sSubPr>
                        <m:ctrlPr>
                          <a:rPr lang="de-DE" sz="950" i="1">
                            <a:effectLst/>
                            <a:latin typeface="Cambria Math" panose="02040503050406030204" pitchFamily="18" charset="0"/>
                            <a:ea typeface="Calibri" panose="020F0502020204030204" pitchFamily="34" charset="0"/>
                            <a:cs typeface="Times New Roman" panose="02020603050405020304" pitchFamily="18" charset="0"/>
                          </a:rPr>
                        </m:ctrlPr>
                      </m:sSubPr>
                      <m:e>
                        <m:r>
                          <a:rPr lang="de-DE" sz="950" i="1">
                            <a:effectLst/>
                            <a:latin typeface="Cambria Math" panose="02040503050406030204" pitchFamily="18" charset="0"/>
                            <a:ea typeface="Calibri" panose="020F0502020204030204" pitchFamily="34" charset="0"/>
                            <a:cs typeface="Times New Roman" panose="02020603050405020304" pitchFamily="18" charset="0"/>
                          </a:rPr>
                          <m:t>𝑀𝑖𝑡𝑡𝑒𝑙𝑤𝑒𝑟𝑡</m:t>
                        </m:r>
                      </m:e>
                      <m:sub>
                        <m:r>
                          <a:rPr lang="de-DE" sz="950" i="1">
                            <a:effectLst/>
                            <a:latin typeface="Cambria Math" panose="02040503050406030204" pitchFamily="18" charset="0"/>
                            <a:ea typeface="Calibri" panose="020F0502020204030204" pitchFamily="34" charset="0"/>
                            <a:cs typeface="Times New Roman" panose="02020603050405020304" pitchFamily="18" charset="0"/>
                          </a:rPr>
                          <m:t>𝑔𝑒𝑤𝑖𝑐h𝑡𝑒𝑡</m:t>
                        </m:r>
                      </m:sub>
                    </m:sSub>
                    <m:r>
                      <a:rPr lang="de-DE" sz="950" i="1">
                        <a:effectLst/>
                        <a:latin typeface="Cambria Math" panose="02040503050406030204" pitchFamily="18" charset="0"/>
                        <a:ea typeface="Calibri" panose="020F0502020204030204" pitchFamily="34" charset="0"/>
                        <a:cs typeface="Times New Roman" panose="02020603050405020304" pitchFamily="18" charset="0"/>
                      </a:rPr>
                      <m:t>=</m:t>
                    </m:r>
                    <m:f>
                      <m:fPr>
                        <m:ctrlPr>
                          <a:rPr lang="de-DE" sz="950" i="1">
                            <a:effectLst/>
                            <a:latin typeface="Cambria Math" panose="02040503050406030204" pitchFamily="18" charset="0"/>
                            <a:ea typeface="Calibri" panose="020F0502020204030204" pitchFamily="34" charset="0"/>
                            <a:cs typeface="Times New Roman" panose="02020603050405020304" pitchFamily="18" charset="0"/>
                          </a:rPr>
                        </m:ctrlPr>
                      </m:fPr>
                      <m:num>
                        <m:sSub>
                          <m:sSubPr>
                            <m:ctrlPr>
                              <a:rPr lang="de-DE" sz="950" i="1">
                                <a:effectLst/>
                                <a:latin typeface="Cambria Math" panose="02040503050406030204" pitchFamily="18" charset="0"/>
                                <a:ea typeface="+mn-ea"/>
                                <a:cs typeface="+mn-cs"/>
                              </a:rPr>
                            </m:ctrlPr>
                          </m:sSubPr>
                          <m:e>
                            <m:r>
                              <a:rPr lang="de-DE" sz="950" i="1">
                                <a:effectLst/>
                                <a:latin typeface="Cambria Math" panose="02040503050406030204" pitchFamily="18" charset="0"/>
                                <a:ea typeface="+mn-ea"/>
                                <a:cs typeface="+mn-cs"/>
                              </a:rPr>
                              <m:t>𝑃𝑟𝑒𝑖𝑠</m:t>
                            </m:r>
                            <m:r>
                              <a:rPr lang="de-DE" sz="950" i="1">
                                <a:effectLst/>
                                <a:latin typeface="Cambria Math" panose="02040503050406030204" pitchFamily="18" charset="0"/>
                                <a:ea typeface="+mn-ea"/>
                                <a:cs typeface="+mn-cs"/>
                              </a:rPr>
                              <m:t>/</m:t>
                            </m:r>
                            <m:r>
                              <a:rPr lang="de-DE" sz="950" i="1">
                                <a:effectLst/>
                                <a:latin typeface="Cambria Math" panose="02040503050406030204" pitchFamily="18" charset="0"/>
                                <a:ea typeface="+mn-ea"/>
                                <a:cs typeface="+mn-cs"/>
                              </a:rPr>
                              <m:t>𝐷𝑎𝑡𝑒𝑛𝑣𝑜𝑙𝑢𝑚𝑒𝑛</m:t>
                            </m:r>
                          </m:e>
                          <m:sub>
                            <m:r>
                              <a:rPr lang="de-DE" sz="950" i="1">
                                <a:effectLst/>
                                <a:latin typeface="Cambria Math" panose="02040503050406030204" pitchFamily="18" charset="0"/>
                                <a:ea typeface="+mn-ea"/>
                                <a:cs typeface="+mn-cs"/>
                              </a:rPr>
                              <m:t>𝑇𝑎𝑟𝑖𝑓</m:t>
                            </m:r>
                            <m:r>
                              <a:rPr lang="de-DE" sz="950" i="1">
                                <a:effectLst/>
                                <a:latin typeface="Cambria Math" panose="02040503050406030204" pitchFamily="18" charset="0"/>
                                <a:ea typeface="+mn-ea"/>
                                <a:cs typeface="+mn-cs"/>
                              </a:rPr>
                              <m:t> 1</m:t>
                            </m:r>
                          </m:sub>
                        </m:sSub>
                        <m:r>
                          <a:rPr lang="de-DE" sz="950" i="1">
                            <a:effectLst/>
                            <a:latin typeface="Cambria Math" panose="02040503050406030204" pitchFamily="18" charset="0"/>
                            <a:ea typeface="+mn-ea"/>
                            <a:cs typeface="+mn-cs"/>
                          </a:rPr>
                          <m:t> ×</m:t>
                        </m:r>
                        <m:sSub>
                          <m:sSubPr>
                            <m:ctrlPr>
                              <a:rPr lang="de-DE" sz="950" i="1">
                                <a:effectLst/>
                                <a:latin typeface="Cambria Math" panose="02040503050406030204" pitchFamily="18" charset="0"/>
                                <a:ea typeface="+mn-ea"/>
                                <a:cs typeface="+mn-cs"/>
                              </a:rPr>
                            </m:ctrlPr>
                          </m:sSubPr>
                          <m:e>
                            <m:r>
                              <a:rPr lang="de-DE" sz="950" i="1">
                                <a:effectLst/>
                                <a:latin typeface="Cambria Math" panose="02040503050406030204" pitchFamily="18" charset="0"/>
                                <a:ea typeface="+mn-ea"/>
                                <a:cs typeface="+mn-cs"/>
                              </a:rPr>
                              <m:t>𝑀𝑒𝑛𝑔𝑒</m:t>
                            </m:r>
                          </m:e>
                          <m:sub>
                            <m:r>
                              <a:rPr lang="de-DE" sz="950" i="1">
                                <a:effectLst/>
                                <a:latin typeface="Cambria Math" panose="02040503050406030204" pitchFamily="18" charset="0"/>
                                <a:ea typeface="+mn-ea"/>
                                <a:cs typeface="+mn-cs"/>
                              </a:rPr>
                              <m:t>𝐾𝑢𝑛𝑑𝑒𝑛𝑏𝑎𝑠𝑖𝑠</m:t>
                            </m:r>
                            <m:r>
                              <a:rPr lang="de-DE" sz="950" i="1">
                                <a:effectLst/>
                                <a:latin typeface="Cambria Math" panose="02040503050406030204" pitchFamily="18" charset="0"/>
                                <a:ea typeface="+mn-ea"/>
                                <a:cs typeface="+mn-cs"/>
                              </a:rPr>
                              <m:t> 1</m:t>
                            </m:r>
                          </m:sub>
                        </m:sSub>
                      </m:num>
                      <m:den>
                        <m:sSub>
                          <m:sSubPr>
                            <m:ctrlPr>
                              <a:rPr lang="de-DE" sz="950" i="1">
                                <a:effectLst/>
                                <a:latin typeface="Cambria Math" panose="02040503050406030204" pitchFamily="18" charset="0"/>
                                <a:ea typeface="Calibri" panose="020F0502020204030204" pitchFamily="34" charset="0"/>
                                <a:cs typeface="Times New Roman" panose="02020603050405020304" pitchFamily="18" charset="0"/>
                              </a:rPr>
                            </m:ctrlPr>
                          </m:sSubPr>
                          <m:e>
                            <m:r>
                              <a:rPr lang="de-DE" sz="950" i="1">
                                <a:effectLst/>
                                <a:latin typeface="Cambria Math" panose="02040503050406030204" pitchFamily="18" charset="0"/>
                                <a:ea typeface="Calibri" panose="020F0502020204030204" pitchFamily="34" charset="0"/>
                                <a:cs typeface="Times New Roman" panose="02020603050405020304" pitchFamily="18" charset="0"/>
                              </a:rPr>
                              <m:t>𝑀𝑒𝑛𝑔𝑒</m:t>
                            </m:r>
                          </m:e>
                          <m:sub>
                            <m:r>
                              <a:rPr lang="de-DE" sz="950" i="1">
                                <a:effectLst/>
                                <a:latin typeface="Cambria Math" panose="02040503050406030204" pitchFamily="18" charset="0"/>
                                <a:ea typeface="Calibri" panose="020F0502020204030204" pitchFamily="34" charset="0"/>
                                <a:cs typeface="Times New Roman" panose="02020603050405020304" pitchFamily="18" charset="0"/>
                              </a:rPr>
                              <m:t>𝐾𝑢𝑛𝑑𝑒𝑛𝑏𝑎𝑠𝑖𝑠</m:t>
                            </m:r>
                            <m:r>
                              <a:rPr lang="de-DE" sz="950" i="1">
                                <a:effectLst/>
                                <a:latin typeface="Cambria Math" panose="02040503050406030204" pitchFamily="18" charset="0"/>
                                <a:ea typeface="Calibri" panose="020F0502020204030204" pitchFamily="34" charset="0"/>
                                <a:cs typeface="Times New Roman" panose="02020603050405020304" pitchFamily="18" charset="0"/>
                              </a:rPr>
                              <m:t> </m:t>
                            </m:r>
                            <m:r>
                              <a:rPr lang="de-DE" sz="950" i="1">
                                <a:effectLst/>
                                <a:latin typeface="Cambria Math" panose="02040503050406030204" pitchFamily="18" charset="0"/>
                                <a:ea typeface="Calibri" panose="020F0502020204030204" pitchFamily="34" charset="0"/>
                                <a:cs typeface="Times New Roman" panose="02020603050405020304" pitchFamily="18" charset="0"/>
                              </a:rPr>
                              <m:t>𝑔𝑒𝑠𝑎𝑚𝑡</m:t>
                            </m:r>
                          </m:sub>
                        </m:sSub>
                      </m:den>
                    </m:f>
                    <m:r>
                      <a:rPr lang="de-DE" sz="950" i="1">
                        <a:effectLst/>
                        <a:latin typeface="Cambria Math" panose="02040503050406030204" pitchFamily="18" charset="0"/>
                        <a:ea typeface="Calibri" panose="020F0502020204030204" pitchFamily="34" charset="0"/>
                        <a:cs typeface="Times New Roman" panose="02020603050405020304" pitchFamily="18" charset="0"/>
                      </a:rPr>
                      <m:t>+</m:t>
                    </m:r>
                    <m:f>
                      <m:fPr>
                        <m:ctrlPr>
                          <a:rPr lang="de-DE" sz="950" i="1">
                            <a:effectLst/>
                            <a:latin typeface="Cambria Math" panose="02040503050406030204" pitchFamily="18" charset="0"/>
                            <a:ea typeface="Calibri" panose="020F0502020204030204" pitchFamily="34" charset="0"/>
                            <a:cs typeface="Times New Roman" panose="02020603050405020304" pitchFamily="18" charset="0"/>
                          </a:rPr>
                        </m:ctrlPr>
                      </m:fPr>
                      <m:num>
                        <m:sSub>
                          <m:sSubPr>
                            <m:ctrlPr>
                              <a:rPr lang="de-DE" sz="950" i="1">
                                <a:effectLst/>
                                <a:latin typeface="Cambria Math" panose="02040503050406030204" pitchFamily="18" charset="0"/>
                                <a:ea typeface="+mn-ea"/>
                                <a:cs typeface="+mn-cs"/>
                              </a:rPr>
                            </m:ctrlPr>
                          </m:sSubPr>
                          <m:e>
                            <m:r>
                              <a:rPr lang="de-DE" sz="950" i="1">
                                <a:effectLst/>
                                <a:latin typeface="Cambria Math" panose="02040503050406030204" pitchFamily="18" charset="0"/>
                                <a:ea typeface="+mn-ea"/>
                                <a:cs typeface="+mn-cs"/>
                              </a:rPr>
                              <m:t>𝑃𝑟𝑒𝑖𝑠</m:t>
                            </m:r>
                            <m:r>
                              <a:rPr lang="de-DE" sz="950" i="1">
                                <a:effectLst/>
                                <a:latin typeface="Cambria Math" panose="02040503050406030204" pitchFamily="18" charset="0"/>
                                <a:ea typeface="+mn-ea"/>
                                <a:cs typeface="+mn-cs"/>
                              </a:rPr>
                              <m:t>/</m:t>
                            </m:r>
                            <m:r>
                              <a:rPr lang="de-DE" sz="950" i="1">
                                <a:effectLst/>
                                <a:latin typeface="Cambria Math" panose="02040503050406030204" pitchFamily="18" charset="0"/>
                                <a:ea typeface="+mn-ea"/>
                                <a:cs typeface="+mn-cs"/>
                              </a:rPr>
                              <m:t>𝐷𝑎𝑡𝑒𝑛𝑣𝑜𝑙𝑢𝑚𝑒𝑛</m:t>
                            </m:r>
                          </m:e>
                          <m:sub>
                            <m:r>
                              <a:rPr lang="de-DE" sz="950" i="1">
                                <a:effectLst/>
                                <a:latin typeface="Cambria Math" panose="02040503050406030204" pitchFamily="18" charset="0"/>
                                <a:ea typeface="+mn-ea"/>
                                <a:cs typeface="+mn-cs"/>
                              </a:rPr>
                              <m:t>𝑇𝑎𝑟𝑖𝑓</m:t>
                            </m:r>
                            <m:r>
                              <a:rPr lang="de-DE" sz="950" i="1">
                                <a:effectLst/>
                                <a:latin typeface="Cambria Math" panose="02040503050406030204" pitchFamily="18" charset="0"/>
                                <a:ea typeface="+mn-ea"/>
                                <a:cs typeface="+mn-cs"/>
                              </a:rPr>
                              <m:t> 2</m:t>
                            </m:r>
                          </m:sub>
                        </m:sSub>
                        <m:r>
                          <a:rPr lang="de-DE" sz="950" i="1">
                            <a:effectLst/>
                            <a:latin typeface="Cambria Math" panose="02040503050406030204" pitchFamily="18" charset="0"/>
                            <a:ea typeface="+mn-ea"/>
                            <a:cs typeface="+mn-cs"/>
                          </a:rPr>
                          <m:t> ×</m:t>
                        </m:r>
                        <m:sSub>
                          <m:sSubPr>
                            <m:ctrlPr>
                              <a:rPr lang="de-DE" sz="950" i="1">
                                <a:effectLst/>
                                <a:latin typeface="Cambria Math" panose="02040503050406030204" pitchFamily="18" charset="0"/>
                                <a:ea typeface="+mn-ea"/>
                                <a:cs typeface="+mn-cs"/>
                              </a:rPr>
                            </m:ctrlPr>
                          </m:sSubPr>
                          <m:e>
                            <m:r>
                              <a:rPr lang="de-DE" sz="950" i="1">
                                <a:effectLst/>
                                <a:latin typeface="Cambria Math" panose="02040503050406030204" pitchFamily="18" charset="0"/>
                                <a:ea typeface="+mn-ea"/>
                                <a:cs typeface="+mn-cs"/>
                              </a:rPr>
                              <m:t>𝑀𝑒𝑛𝑔𝑒</m:t>
                            </m:r>
                          </m:e>
                          <m:sub>
                            <m:r>
                              <a:rPr lang="de-DE" sz="950" i="1">
                                <a:effectLst/>
                                <a:latin typeface="Cambria Math" panose="02040503050406030204" pitchFamily="18" charset="0"/>
                                <a:ea typeface="+mn-ea"/>
                                <a:cs typeface="+mn-cs"/>
                              </a:rPr>
                              <m:t>𝐾𝑢𝑛𝑑𝑒𝑛𝑏𝑎𝑠𝑖𝑠</m:t>
                            </m:r>
                            <m:r>
                              <a:rPr lang="de-DE" sz="950" i="1">
                                <a:effectLst/>
                                <a:latin typeface="Cambria Math" panose="02040503050406030204" pitchFamily="18" charset="0"/>
                                <a:ea typeface="+mn-ea"/>
                                <a:cs typeface="+mn-cs"/>
                              </a:rPr>
                              <m:t> 2</m:t>
                            </m:r>
                          </m:sub>
                        </m:sSub>
                      </m:num>
                      <m:den>
                        <m:sSub>
                          <m:sSubPr>
                            <m:ctrlPr>
                              <a:rPr lang="de-DE" sz="950" i="1">
                                <a:effectLst/>
                                <a:latin typeface="Cambria Math" panose="02040503050406030204" pitchFamily="18" charset="0"/>
                                <a:ea typeface="Calibri" panose="020F0502020204030204" pitchFamily="34" charset="0"/>
                                <a:cs typeface="Times New Roman" panose="02020603050405020304" pitchFamily="18" charset="0"/>
                              </a:rPr>
                            </m:ctrlPr>
                          </m:sSubPr>
                          <m:e>
                            <m:r>
                              <a:rPr lang="de-DE" sz="950" i="1">
                                <a:effectLst/>
                                <a:latin typeface="Cambria Math" panose="02040503050406030204" pitchFamily="18" charset="0"/>
                                <a:ea typeface="Calibri" panose="020F0502020204030204" pitchFamily="34" charset="0"/>
                                <a:cs typeface="Times New Roman" panose="02020603050405020304" pitchFamily="18" charset="0"/>
                              </a:rPr>
                              <m:t>𝑀𝑒𝑛𝑔𝑒</m:t>
                            </m:r>
                          </m:e>
                          <m:sub>
                            <m:r>
                              <a:rPr lang="de-DE" sz="950" i="1">
                                <a:effectLst/>
                                <a:latin typeface="Cambria Math" panose="02040503050406030204" pitchFamily="18" charset="0"/>
                                <a:ea typeface="Calibri" panose="020F0502020204030204" pitchFamily="34" charset="0"/>
                                <a:cs typeface="Times New Roman" panose="02020603050405020304" pitchFamily="18" charset="0"/>
                              </a:rPr>
                              <m:t>𝐾𝑢𝑛𝑑𝑒𝑛𝑏𝑎𝑠𝑖𝑠</m:t>
                            </m:r>
                            <m:r>
                              <a:rPr lang="de-DE" sz="950" i="1">
                                <a:effectLst/>
                                <a:latin typeface="Cambria Math" panose="02040503050406030204" pitchFamily="18" charset="0"/>
                                <a:ea typeface="Calibri" panose="020F0502020204030204" pitchFamily="34" charset="0"/>
                                <a:cs typeface="Times New Roman" panose="02020603050405020304" pitchFamily="18" charset="0"/>
                              </a:rPr>
                              <m:t> </m:t>
                            </m:r>
                            <m:r>
                              <a:rPr lang="de-DE" sz="950" i="1">
                                <a:effectLst/>
                                <a:latin typeface="Cambria Math" panose="02040503050406030204" pitchFamily="18" charset="0"/>
                                <a:ea typeface="Calibri" panose="020F0502020204030204" pitchFamily="34" charset="0"/>
                                <a:cs typeface="Times New Roman" panose="02020603050405020304" pitchFamily="18" charset="0"/>
                              </a:rPr>
                              <m:t>𝑔𝑒𝑠𝑎𝑚𝑡</m:t>
                            </m:r>
                          </m:sub>
                        </m:sSub>
                      </m:den>
                    </m:f>
                  </m:oMath>
                </m:oMathPara>
              </a14:m>
              <a:endParaRPr lang="de-DE" sz="950">
                <a:effectLst/>
                <a:latin typeface="Arial" panose="020B0604020202020204" pitchFamily="34" charset="0"/>
                <a:ea typeface="Calibri" panose="020F0502020204030204" pitchFamily="34" charset="0"/>
                <a:cs typeface="Times New Roman" panose="02020603050405020304" pitchFamily="18" charset="0"/>
              </a:endParaRPr>
            </a:p>
            <a:p>
              <a:pPr>
                <a:lnSpc>
                  <a:spcPct val="115000"/>
                </a:lnSpc>
                <a:spcAft>
                  <a:spcPts val="1000"/>
                </a:spcAft>
              </a:pPr>
              <a14:m>
                <m:oMathPara xmlns:m="http://schemas.openxmlformats.org/officeDocument/2006/math">
                  <m:oMathParaPr>
                    <m:jc m:val="left"/>
                  </m:oMathParaPr>
                  <m:oMath xmlns:m="http://schemas.openxmlformats.org/officeDocument/2006/math">
                    <m:sSub>
                      <m:sSubPr>
                        <m:ctrlPr>
                          <a:rPr lang="de-DE" sz="950" i="1">
                            <a:effectLst/>
                            <a:latin typeface="Cambria Math" panose="02040503050406030204" pitchFamily="18" charset="0"/>
                            <a:ea typeface="Calibri" panose="020F0502020204030204" pitchFamily="34" charset="0"/>
                            <a:cs typeface="Times New Roman" panose="02020603050405020304" pitchFamily="18" charset="0"/>
                          </a:rPr>
                        </m:ctrlPr>
                      </m:sSubPr>
                      <m:e>
                        <m:r>
                          <a:rPr lang="de-DE" sz="950" i="1">
                            <a:effectLst/>
                            <a:latin typeface="Cambria Math" panose="02040503050406030204" pitchFamily="18" charset="0"/>
                            <a:ea typeface="Calibri" panose="020F0502020204030204" pitchFamily="34" charset="0"/>
                            <a:cs typeface="Times New Roman" panose="02020603050405020304" pitchFamily="18" charset="0"/>
                          </a:rPr>
                          <m:t>𝑀𝑖𝑡𝑡𝑒𝑙𝑤𝑒𝑟𝑡</m:t>
                        </m:r>
                      </m:e>
                      <m:sub>
                        <m:r>
                          <a:rPr lang="de-DE" sz="950" i="1">
                            <a:effectLst/>
                            <a:latin typeface="Cambria Math" panose="02040503050406030204" pitchFamily="18" charset="0"/>
                            <a:ea typeface="Calibri" panose="020F0502020204030204" pitchFamily="34" charset="0"/>
                            <a:cs typeface="Times New Roman" panose="02020603050405020304" pitchFamily="18" charset="0"/>
                          </a:rPr>
                          <m:t>𝑔𝑒𝑤𝑖𝑐h𝑡𝑒𝑡</m:t>
                        </m:r>
                      </m:sub>
                    </m:sSub>
                    <m:r>
                      <a:rPr lang="de-DE" sz="950" i="1">
                        <a:effectLst/>
                        <a:latin typeface="Cambria Math" panose="02040503050406030204" pitchFamily="18" charset="0"/>
                        <a:ea typeface="Calibri" panose="020F0502020204030204" pitchFamily="34" charset="0"/>
                        <a:cs typeface="Times New Roman" panose="02020603050405020304" pitchFamily="18" charset="0"/>
                      </a:rPr>
                      <m:t>=</m:t>
                    </m:r>
                    <m:f>
                      <m:fPr>
                        <m:ctrlPr>
                          <a:rPr lang="de-DE" sz="950" i="1">
                            <a:effectLst/>
                            <a:latin typeface="Cambria Math" panose="02040503050406030204" pitchFamily="18" charset="0"/>
                            <a:ea typeface="Calibri" panose="020F0502020204030204" pitchFamily="34" charset="0"/>
                            <a:cs typeface="Times New Roman" panose="02020603050405020304" pitchFamily="18" charset="0"/>
                          </a:rPr>
                        </m:ctrlPr>
                      </m:fPr>
                      <m:num>
                        <m:r>
                          <a:rPr lang="de-DE" sz="950" i="1">
                            <a:effectLst/>
                            <a:latin typeface="Cambria Math" panose="02040503050406030204" pitchFamily="18" charset="0"/>
                            <a:ea typeface="+mn-ea"/>
                            <a:cs typeface="+mn-cs"/>
                          </a:rPr>
                          <m:t>5€/5</m:t>
                        </m:r>
                        <m:r>
                          <a:rPr lang="de-DE" sz="950" i="1">
                            <a:effectLst/>
                            <a:latin typeface="Cambria Math" panose="02040503050406030204" pitchFamily="18" charset="0"/>
                            <a:ea typeface="+mn-ea"/>
                            <a:cs typeface="+mn-cs"/>
                          </a:rPr>
                          <m:t>𝐺𝐵</m:t>
                        </m:r>
                        <m:r>
                          <a:rPr lang="de-DE" sz="950" i="1">
                            <a:effectLst/>
                            <a:latin typeface="Cambria Math" panose="02040503050406030204" pitchFamily="18" charset="0"/>
                            <a:ea typeface="+mn-ea"/>
                            <a:cs typeface="+mn-cs"/>
                          </a:rPr>
                          <m:t>  ×10.000</m:t>
                        </m:r>
                      </m:num>
                      <m:den>
                        <m:r>
                          <a:rPr lang="de-DE" sz="950" i="1">
                            <a:effectLst/>
                            <a:latin typeface="Cambria Math" panose="02040503050406030204" pitchFamily="18" charset="0"/>
                            <a:ea typeface="Calibri" panose="020F0502020204030204" pitchFamily="34" charset="0"/>
                            <a:cs typeface="Times New Roman" panose="02020603050405020304" pitchFamily="18" charset="0"/>
                          </a:rPr>
                          <m:t>30.000</m:t>
                        </m:r>
                      </m:den>
                    </m:f>
                    <m:r>
                      <a:rPr lang="de-DE" sz="950" i="1">
                        <a:effectLst/>
                        <a:latin typeface="Cambria Math" panose="02040503050406030204" pitchFamily="18" charset="0"/>
                        <a:ea typeface="Calibri" panose="020F0502020204030204" pitchFamily="34" charset="0"/>
                        <a:cs typeface="Times New Roman" panose="02020603050405020304" pitchFamily="18" charset="0"/>
                      </a:rPr>
                      <m:t>+</m:t>
                    </m:r>
                    <m:f>
                      <m:fPr>
                        <m:ctrlPr>
                          <a:rPr lang="de-DE" sz="950" i="1">
                            <a:effectLst/>
                            <a:latin typeface="Cambria Math" panose="02040503050406030204" pitchFamily="18" charset="0"/>
                            <a:ea typeface="Calibri" panose="020F0502020204030204" pitchFamily="34" charset="0"/>
                            <a:cs typeface="Times New Roman" panose="02020603050405020304" pitchFamily="18" charset="0"/>
                          </a:rPr>
                        </m:ctrlPr>
                      </m:fPr>
                      <m:num>
                        <m:r>
                          <a:rPr lang="de-DE" sz="950" i="1">
                            <a:effectLst/>
                            <a:latin typeface="Cambria Math" panose="02040503050406030204" pitchFamily="18" charset="0"/>
                            <a:ea typeface="+mn-ea"/>
                            <a:cs typeface="+mn-cs"/>
                          </a:rPr>
                          <m:t>10€/7</m:t>
                        </m:r>
                        <m:r>
                          <a:rPr lang="de-DE" sz="950" i="1">
                            <a:effectLst/>
                            <a:latin typeface="Cambria Math" panose="02040503050406030204" pitchFamily="18" charset="0"/>
                            <a:ea typeface="+mn-ea"/>
                            <a:cs typeface="+mn-cs"/>
                          </a:rPr>
                          <m:t>𝐺𝐵</m:t>
                        </m:r>
                        <m:r>
                          <a:rPr lang="de-DE" sz="950" i="1">
                            <a:effectLst/>
                            <a:latin typeface="Cambria Math" panose="02040503050406030204" pitchFamily="18" charset="0"/>
                            <a:ea typeface="+mn-ea"/>
                            <a:cs typeface="+mn-cs"/>
                          </a:rPr>
                          <m:t>  ×20.000</m:t>
                        </m:r>
                      </m:num>
                      <m:den>
                        <m:r>
                          <a:rPr lang="de-DE" sz="950" i="1">
                            <a:effectLst/>
                            <a:latin typeface="Cambria Math" panose="02040503050406030204" pitchFamily="18" charset="0"/>
                            <a:ea typeface="Calibri" panose="020F0502020204030204" pitchFamily="34" charset="0"/>
                            <a:cs typeface="Times New Roman" panose="02020603050405020304" pitchFamily="18" charset="0"/>
                          </a:rPr>
                          <m:t>30.000</m:t>
                        </m:r>
                      </m:den>
                    </m:f>
                  </m:oMath>
                </m:oMathPara>
              </a14:m>
              <a:endParaRPr lang="de-DE" sz="950">
                <a:effectLst/>
                <a:latin typeface="Arial" panose="020B0604020202020204" pitchFamily="34" charset="0"/>
                <a:ea typeface="Calibri" panose="020F0502020204030204" pitchFamily="34" charset="0"/>
                <a:cs typeface="Times New Roman" panose="02020603050405020304" pitchFamily="18" charset="0"/>
              </a:endParaRPr>
            </a:p>
            <a:p>
              <a:pPr>
                <a:lnSpc>
                  <a:spcPct val="115000"/>
                </a:lnSpc>
                <a:spcAft>
                  <a:spcPts val="1000"/>
                </a:spcAft>
              </a:pPr>
              <a:r>
                <a:rPr lang="de-DE" sz="950" b="1" i="1">
                  <a:effectLst/>
                  <a:latin typeface="Arial" panose="020B0604020202020204" pitchFamily="34" charset="0"/>
                  <a:ea typeface="Calibri" panose="020F0502020204030204" pitchFamily="34" charset="0"/>
                  <a:cs typeface="Times New Roman" panose="02020603050405020304" pitchFamily="18" charset="0"/>
                </a:rPr>
                <a:t>Lösung:</a:t>
              </a:r>
              <a:r>
                <a:rPr lang="de-DE" sz="950" i="1">
                  <a:effectLst/>
                  <a:latin typeface="Arial" panose="020B0604020202020204" pitchFamily="34" charset="0"/>
                  <a:ea typeface="Calibri" panose="020F0502020204030204" pitchFamily="34" charset="0"/>
                  <a:cs typeface="Times New Roman" panose="02020603050405020304" pitchFamily="18" charset="0"/>
                </a:rPr>
                <a:t>	</a:t>
              </a:r>
              <a:endParaRPr lang="de-DE" sz="950">
                <a:effectLst/>
                <a:latin typeface="Arial" panose="020B0604020202020204" pitchFamily="34" charset="0"/>
                <a:ea typeface="Calibri" panose="020F0502020204030204" pitchFamily="34" charset="0"/>
                <a:cs typeface="Times New Roman" panose="02020603050405020304" pitchFamily="18" charset="0"/>
              </a:endParaRPr>
            </a:p>
            <a:p>
              <a:pPr marL="810260">
                <a:lnSpc>
                  <a:spcPct val="115000"/>
                </a:lnSpc>
                <a:spcAft>
                  <a:spcPts val="1000"/>
                </a:spcAft>
              </a:pPr>
              <a14:m>
                <m:oMath xmlns:m="http://schemas.openxmlformats.org/officeDocument/2006/math">
                  <m:sSub>
                    <m:sSubPr>
                      <m:ctrlPr>
                        <a:rPr lang="de-DE" sz="950" i="1">
                          <a:effectLst/>
                          <a:latin typeface="Cambria Math" panose="02040503050406030204" pitchFamily="18" charset="0"/>
                          <a:ea typeface="Calibri" panose="020F0502020204030204" pitchFamily="34" charset="0"/>
                          <a:cs typeface="Times New Roman" panose="02020603050405020304" pitchFamily="18" charset="0"/>
                        </a:rPr>
                      </m:ctrlPr>
                    </m:sSubPr>
                    <m:e>
                      <m:r>
                        <a:rPr lang="de-DE" sz="950" i="1">
                          <a:effectLst/>
                          <a:latin typeface="Cambria Math" panose="02040503050406030204" pitchFamily="18" charset="0"/>
                          <a:ea typeface="Calibri" panose="020F0502020204030204" pitchFamily="34" charset="0"/>
                          <a:cs typeface="Times New Roman" panose="02020603050405020304" pitchFamily="18" charset="0"/>
                        </a:rPr>
                        <m:t>𝑀𝑖𝑡𝑡𝑒𝑙𝑤𝑒𝑟𝑡</m:t>
                      </m:r>
                    </m:e>
                    <m:sub>
                      <m:r>
                        <a:rPr lang="de-DE" sz="950" i="1">
                          <a:effectLst/>
                          <a:latin typeface="Cambria Math" panose="02040503050406030204" pitchFamily="18" charset="0"/>
                          <a:ea typeface="Calibri" panose="020F0502020204030204" pitchFamily="34" charset="0"/>
                          <a:cs typeface="Times New Roman" panose="02020603050405020304" pitchFamily="18" charset="0"/>
                        </a:rPr>
                        <m:t>𝑔𝑒𝑤𝑖𝑐h𝑡𝑒𝑡</m:t>
                      </m:r>
                    </m:sub>
                  </m:sSub>
                  <m:r>
                    <a:rPr lang="de-DE" sz="950" i="1">
                      <a:effectLst/>
                      <a:latin typeface="Cambria Math" panose="02040503050406030204" pitchFamily="18" charset="0"/>
                      <a:ea typeface="Calibri" panose="020F0502020204030204" pitchFamily="34" charset="0"/>
                      <a:cs typeface="Times New Roman" panose="02020603050405020304" pitchFamily="18" charset="0"/>
                    </a:rPr>
                    <m:t>=</m:t>
                  </m:r>
                </m:oMath>
              </a14:m>
              <a:r>
                <a:rPr lang="de-DE" sz="950" i="1">
                  <a:effectLst/>
                  <a:latin typeface="Arial" panose="020B0604020202020204" pitchFamily="34" charset="0"/>
                  <a:ea typeface="Calibri" panose="020F0502020204030204" pitchFamily="34" charset="0"/>
                  <a:cs typeface="Times New Roman" panose="02020603050405020304" pitchFamily="18" charset="0"/>
                </a:rPr>
                <a:t> </a:t>
              </a:r>
              <a:r>
                <a:rPr lang="de-DE" sz="950" i="1" u="dbl">
                  <a:effectLst/>
                  <a:latin typeface="Arial" panose="020B0604020202020204" pitchFamily="34" charset="0"/>
                  <a:ea typeface="Calibri" panose="020F0502020204030204" pitchFamily="34" charset="0"/>
                  <a:cs typeface="Times New Roman" panose="02020603050405020304" pitchFamily="18" charset="0"/>
                </a:rPr>
                <a:t>1,29 €/GB pro Monat p.a.</a:t>
              </a:r>
              <a:r>
                <a:rPr lang="de-DE" sz="950" i="1">
                  <a:effectLst/>
                  <a:latin typeface="Arial" panose="020B0604020202020204" pitchFamily="34" charset="0"/>
                  <a:ea typeface="Calibri" panose="020F0502020204030204" pitchFamily="34" charset="0"/>
                  <a:cs typeface="Times New Roman" panose="02020603050405020304" pitchFamily="18" charset="0"/>
                </a:rPr>
                <a:t> </a:t>
              </a:r>
              <a:endParaRPr lang="de-DE" sz="950">
                <a:effectLst/>
                <a:latin typeface="Arial" panose="020B0604020202020204" pitchFamily="34" charset="0"/>
                <a:ea typeface="Calibri" panose="020F0502020204030204" pitchFamily="34" charset="0"/>
                <a:cs typeface="Times New Roman" panose="02020603050405020304" pitchFamily="18" charset="0"/>
              </a:endParaRPr>
            </a:p>
            <a:p>
              <a:pPr>
                <a:lnSpc>
                  <a:spcPct val="115000"/>
                </a:lnSpc>
                <a:spcAft>
                  <a:spcPts val="1000"/>
                </a:spcAft>
              </a:pPr>
              <a:r>
                <a:rPr lang="de-DE" sz="950" b="1" i="1">
                  <a:effectLst/>
                  <a:latin typeface="Arial" panose="020B0604020202020204" pitchFamily="34" charset="0"/>
                  <a:ea typeface="Calibri" panose="020F0502020204030204" pitchFamily="34" charset="0"/>
                  <a:cs typeface="Times New Roman" panose="02020603050405020304" pitchFamily="18" charset="0"/>
                </a:rPr>
                <a:t>Antwort: </a:t>
              </a:r>
              <a:r>
                <a:rPr lang="de-DE" sz="950" i="1">
                  <a:effectLst/>
                  <a:latin typeface="Arial" panose="020B0604020202020204" pitchFamily="34" charset="0"/>
                  <a:ea typeface="Calibri" panose="020F0502020204030204" pitchFamily="34" charset="0"/>
                  <a:cs typeface="Times New Roman" panose="02020603050405020304" pitchFamily="18" charset="0"/>
                </a:rPr>
                <a:t>Der gewichtete Mittelwert aus den Tarifen p.a. Tarif 1 und Tarif 2 über die jeweilige Kundenbasis beträgt 1,29€/GB pro Monat für den Listenpreis pro GB-Datenvolumen.</a:t>
              </a:r>
              <a:endParaRPr lang="de-DE" sz="950">
                <a:effectLst/>
                <a:latin typeface="Arial" panose="020B0604020202020204" pitchFamily="34" charset="0"/>
                <a:ea typeface="Calibri" panose="020F0502020204030204" pitchFamily="34" charset="0"/>
                <a:cs typeface="Times New Roman" panose="02020603050405020304" pitchFamily="18" charset="0"/>
              </a:endParaRPr>
            </a:p>
          </xdr:txBody>
        </xdr:sp>
      </mc:Choice>
      <mc:Fallback xmlns="">
        <xdr:sp macro="" textlink="">
          <xdr:nvSpPr>
            <xdr:cNvPr id="2" name="Textfeld 2">
              <a:extLst>
                <a:ext uri="{FF2B5EF4-FFF2-40B4-BE49-F238E27FC236}">
                  <a16:creationId xmlns:a16="http://schemas.microsoft.com/office/drawing/2014/main" id="{7995D56F-6C3F-CE88-F84F-D90408564125}"/>
                </a:ext>
              </a:extLst>
            </xdr:cNvPr>
            <xdr:cNvSpPr txBox="1">
              <a:spLocks noChangeArrowheads="1"/>
            </xdr:cNvSpPr>
          </xdr:nvSpPr>
          <xdr:spPr bwMode="auto">
            <a:xfrm>
              <a:off x="454268" y="16279586"/>
              <a:ext cx="9048960" cy="3880758"/>
            </a:xfrm>
            <a:prstGeom prst="rect">
              <a:avLst/>
            </a:prstGeom>
            <a:solidFill>
              <a:srgbClr val="FFFFFF"/>
            </a:solidFill>
            <a:ln w="3175">
              <a:solidFill>
                <a:schemeClr val="tx1"/>
              </a:solidFill>
              <a:miter lim="800000"/>
              <a:headEnd/>
              <a:tailEnd/>
            </a:ln>
          </xdr:spPr>
          <xdr:txBody>
            <a:bodyPr rot="0" vert="horz" wrap="square" lIns="91440" tIns="45720" rIns="91440" bIns="45720" anchor="t" anchorCtr="0">
              <a:noAutofit/>
            </a:bodyPr>
            <a:lstStyle/>
            <a:p>
              <a:pPr>
                <a:lnSpc>
                  <a:spcPct val="115000"/>
                </a:lnSpc>
                <a:spcAft>
                  <a:spcPts val="1000"/>
                </a:spcAft>
              </a:pPr>
              <a:r>
                <a:rPr lang="de-DE" sz="1200" b="1" i="1">
                  <a:effectLst/>
                  <a:latin typeface="Arial" panose="020B0604020202020204" pitchFamily="34" charset="0"/>
                  <a:ea typeface="Calibri" panose="020F0502020204030204" pitchFamily="34" charset="0"/>
                  <a:cs typeface="Times New Roman" panose="02020603050405020304" pitchFamily="18" charset="0"/>
                </a:rPr>
                <a:t>Beispiel 2a:</a:t>
              </a:r>
              <a:r>
                <a:rPr lang="de-DE" sz="1200" i="1">
                  <a:effectLst/>
                  <a:latin typeface="Arial" panose="020B0604020202020204" pitchFamily="34" charset="0"/>
                  <a:ea typeface="Calibri" panose="020F0502020204030204" pitchFamily="34" charset="0"/>
                  <a:cs typeface="Times New Roman" panose="02020603050405020304" pitchFamily="18" charset="0"/>
                </a:rPr>
                <a:t> zwei Tarife im Verbrauchskorb Low. Listenpreis pro GB-Datenvolumen</a:t>
              </a:r>
              <a:endParaRPr lang="de-DE" sz="1200">
                <a:effectLst/>
                <a:latin typeface="Arial" panose="020B0604020202020204" pitchFamily="34" charset="0"/>
                <a:ea typeface="Calibri" panose="020F0502020204030204" pitchFamily="34" charset="0"/>
                <a:cs typeface="Times New Roman" panose="02020603050405020304" pitchFamily="18" charset="0"/>
              </a:endParaRPr>
            </a:p>
            <a:p>
              <a:pPr>
                <a:lnSpc>
                  <a:spcPct val="115000"/>
                </a:lnSpc>
                <a:spcAft>
                  <a:spcPts val="1000"/>
                </a:spcAft>
              </a:pPr>
              <a:r>
                <a:rPr lang="de-DE" sz="950" b="1" i="1">
                  <a:effectLst/>
                  <a:latin typeface="Arial" panose="020B0604020202020204" pitchFamily="34" charset="0"/>
                  <a:ea typeface="Calibri" panose="020F0502020204030204" pitchFamily="34" charset="0"/>
                  <a:cs typeface="Times New Roman" panose="02020603050405020304" pitchFamily="18" charset="0"/>
                </a:rPr>
                <a:t>Gegeben: </a:t>
              </a:r>
              <a:endParaRPr lang="de-DE" sz="950" b="1">
                <a:effectLst/>
                <a:latin typeface="Arial" panose="020B0604020202020204" pitchFamily="34" charset="0"/>
                <a:ea typeface="Calibri" panose="020F0502020204030204" pitchFamily="34" charset="0"/>
                <a:cs typeface="Times New Roman" panose="02020603050405020304" pitchFamily="18" charset="0"/>
              </a:endParaRPr>
            </a:p>
            <a:p>
              <a:pPr>
                <a:lnSpc>
                  <a:spcPct val="115000"/>
                </a:lnSpc>
                <a:spcAft>
                  <a:spcPts val="1000"/>
                </a:spcAft>
              </a:pPr>
              <a:r>
                <a:rPr lang="de-DE" sz="950" i="1">
                  <a:effectLst/>
                  <a:latin typeface="Arial" panose="020B0604020202020204" pitchFamily="34" charset="0"/>
                  <a:ea typeface="Calibri" panose="020F0502020204030204" pitchFamily="34" charset="0"/>
                  <a:cs typeface="Times New Roman" panose="02020603050405020304" pitchFamily="18" charset="0"/>
                </a:rPr>
                <a:t>Tarif 1 p.a.: 		5GB, 	500 Minuten, 	4G,	 5 €/Monat, 	10.000 Kundenbasis; </a:t>
              </a:r>
              <a:endParaRPr lang="de-DE" sz="950">
                <a:effectLst/>
                <a:latin typeface="Arial" panose="020B0604020202020204" pitchFamily="34" charset="0"/>
                <a:ea typeface="Calibri" panose="020F0502020204030204" pitchFamily="34" charset="0"/>
                <a:cs typeface="Times New Roman" panose="02020603050405020304" pitchFamily="18" charset="0"/>
              </a:endParaRPr>
            </a:p>
            <a:p>
              <a:pPr>
                <a:lnSpc>
                  <a:spcPct val="115000"/>
                </a:lnSpc>
                <a:spcAft>
                  <a:spcPts val="1000"/>
                </a:spcAft>
              </a:pPr>
              <a:r>
                <a:rPr lang="de-DE" sz="950" i="1">
                  <a:effectLst/>
                  <a:latin typeface="Arial" panose="020B0604020202020204" pitchFamily="34" charset="0"/>
                  <a:ea typeface="Calibri" panose="020F0502020204030204" pitchFamily="34" charset="0"/>
                  <a:cs typeface="Times New Roman" panose="02020603050405020304" pitchFamily="18" charset="0"/>
                </a:rPr>
                <a:t>Tarif 2 p.a.: 		7GB, 	600 Minuten, 	4G,	10€/Monat, 	20.000 Kundenbasis.</a:t>
              </a:r>
              <a:endParaRPr lang="de-DE" sz="950">
                <a:effectLst/>
                <a:latin typeface="Arial" panose="020B0604020202020204" pitchFamily="34" charset="0"/>
                <a:ea typeface="Calibri" panose="020F0502020204030204" pitchFamily="34" charset="0"/>
                <a:cs typeface="Times New Roman" panose="02020603050405020304" pitchFamily="18" charset="0"/>
              </a:endParaRPr>
            </a:p>
            <a:p>
              <a:pPr>
                <a:lnSpc>
                  <a:spcPct val="115000"/>
                </a:lnSpc>
                <a:spcAft>
                  <a:spcPts val="1000"/>
                </a:spcAft>
              </a:pPr>
              <a:r>
                <a:rPr lang="de-DE" sz="950" b="1" i="1">
                  <a:effectLst/>
                  <a:latin typeface="Arial" panose="020B0604020202020204" pitchFamily="34" charset="0"/>
                  <a:ea typeface="Calibri" panose="020F0502020204030204" pitchFamily="34" charset="0"/>
                  <a:cs typeface="Times New Roman" panose="02020603050405020304" pitchFamily="18" charset="0"/>
                </a:rPr>
                <a:t>Gesucht:</a:t>
              </a:r>
              <a:r>
                <a:rPr lang="de-DE" sz="950" i="1">
                  <a:effectLst/>
                  <a:latin typeface="Arial" panose="020B0604020202020204" pitchFamily="34" charset="0"/>
                  <a:ea typeface="Calibri" panose="020F0502020204030204" pitchFamily="34" charset="0"/>
                  <a:cs typeface="Times New Roman" panose="02020603050405020304" pitchFamily="18" charset="0"/>
                </a:rPr>
                <a:t>		Listenpreis pro GB-Datenvolumen</a:t>
              </a:r>
              <a:endParaRPr lang="de-DE" sz="950">
                <a:effectLst/>
                <a:latin typeface="Arial" panose="020B0604020202020204" pitchFamily="34" charset="0"/>
                <a:ea typeface="Calibri" panose="020F0502020204030204" pitchFamily="34" charset="0"/>
                <a:cs typeface="Times New Roman" panose="02020603050405020304" pitchFamily="18" charset="0"/>
              </a:endParaRPr>
            </a:p>
            <a:p>
              <a:pPr>
                <a:lnSpc>
                  <a:spcPct val="115000"/>
                </a:lnSpc>
                <a:spcAft>
                  <a:spcPts val="1000"/>
                </a:spcAft>
              </a:pPr>
              <a:r>
                <a:rPr lang="de-DE" sz="950" b="1" i="1">
                  <a:effectLst/>
                  <a:latin typeface="Arial" panose="020B0604020202020204" pitchFamily="34" charset="0"/>
                  <a:ea typeface="Calibri" panose="020F0502020204030204" pitchFamily="34" charset="0"/>
                  <a:cs typeface="Times New Roman" panose="02020603050405020304" pitchFamily="18" charset="0"/>
                </a:rPr>
                <a:t>Lösungsweg:</a:t>
              </a:r>
              <a:endParaRPr lang="de-DE" sz="950" i="1">
                <a:effectLst/>
                <a:latin typeface="Cambria Math" panose="02040503050406030204" pitchFamily="18" charset="0"/>
                <a:ea typeface="Calibri" panose="020F0502020204030204" pitchFamily="34" charset="0"/>
                <a:cs typeface="Times New Roman" panose="02020603050405020304" pitchFamily="18" charset="0"/>
              </a:endParaRPr>
            </a:p>
            <a:p>
              <a:pPr>
                <a:lnSpc>
                  <a:spcPct val="115000"/>
                </a:lnSpc>
                <a:spcAft>
                  <a:spcPts val="1000"/>
                </a:spcAft>
              </a:pPr>
              <a:r>
                <a:rPr lang="de-DE" sz="950" i="0">
                  <a:effectLst/>
                  <a:latin typeface="Cambria Math" panose="02040503050406030204" pitchFamily="18" charset="0"/>
                  <a:cs typeface="Times New Roman" panose="02020603050405020304" pitchFamily="18" charset="0"/>
                </a:rPr>
                <a:t>〖</a:t>
              </a:r>
              <a:r>
                <a:rPr lang="de-DE" sz="950" i="0">
                  <a:effectLst/>
                  <a:latin typeface="Cambria Math" panose="02040503050406030204" pitchFamily="18" charset="0"/>
                  <a:ea typeface="Calibri" panose="020F0502020204030204" pitchFamily="34" charset="0"/>
                  <a:cs typeface="Times New Roman" panose="02020603050405020304" pitchFamily="18" charset="0"/>
                </a:rPr>
                <a:t>𝑀𝑖𝑡𝑡𝑒𝑙𝑤𝑒𝑟𝑡〗_𝑔𝑒𝑤𝑖𝑐ℎ𝑡𝑒𝑡=</a:t>
              </a:r>
              <a:r>
                <a:rPr lang="de-DE" sz="950" i="0">
                  <a:effectLst/>
                  <a:latin typeface="Cambria Math" panose="02040503050406030204" pitchFamily="18" charset="0"/>
                  <a:cs typeface="Times New Roman" panose="02020603050405020304" pitchFamily="18" charset="0"/>
                </a:rPr>
                <a:t>(</a:t>
              </a:r>
              <a:r>
                <a:rPr lang="de-DE" sz="950" i="0">
                  <a:effectLst/>
                  <a:latin typeface="+mn-lt"/>
                  <a:ea typeface="+mn-ea"/>
                  <a:cs typeface="+mn-cs"/>
                </a:rPr>
                <a:t>〖𝑃𝑟𝑒𝑖𝑠/𝐷𝑎𝑡𝑒𝑛𝑣𝑜𝑙𝑢𝑚𝑒𝑛〗_(𝑇𝑎𝑟𝑖𝑓 1)  ×〖𝑀𝑒𝑛𝑔𝑒〗_(𝐾𝑢𝑛𝑑𝑒𝑛𝑏𝑎𝑠𝑖𝑠 1)</a:t>
              </a:r>
              <a:r>
                <a:rPr lang="de-DE" sz="950" i="0">
                  <a:effectLst/>
                  <a:latin typeface="Cambria Math" panose="02040503050406030204" pitchFamily="18" charset="0"/>
                  <a:ea typeface="+mn-ea"/>
                  <a:cs typeface="+mn-cs"/>
                </a:rPr>
                <a:t>)/〖</a:t>
              </a:r>
              <a:r>
                <a:rPr lang="de-DE" sz="950" i="0">
                  <a:effectLst/>
                  <a:latin typeface="Cambria Math" panose="02040503050406030204" pitchFamily="18" charset="0"/>
                  <a:ea typeface="Calibri" panose="020F0502020204030204" pitchFamily="34" charset="0"/>
                  <a:cs typeface="Times New Roman" panose="02020603050405020304" pitchFamily="18" charset="0"/>
                </a:rPr>
                <a:t>𝑀𝑒𝑛𝑔𝑒〗_(𝐾𝑢𝑛𝑑𝑒𝑛𝑏𝑎𝑠𝑖𝑠 𝑔𝑒𝑠𝑎𝑚𝑡) +</a:t>
              </a:r>
              <a:r>
                <a:rPr lang="de-DE" sz="950" i="0">
                  <a:effectLst/>
                  <a:latin typeface="Cambria Math" panose="02040503050406030204" pitchFamily="18" charset="0"/>
                  <a:cs typeface="Times New Roman" panose="02020603050405020304" pitchFamily="18" charset="0"/>
                </a:rPr>
                <a:t>(</a:t>
              </a:r>
              <a:r>
                <a:rPr lang="de-DE" sz="950" i="0">
                  <a:effectLst/>
                  <a:latin typeface="+mn-lt"/>
                  <a:ea typeface="+mn-ea"/>
                  <a:cs typeface="+mn-cs"/>
                </a:rPr>
                <a:t>〖𝑃𝑟𝑒𝑖𝑠/𝐷𝑎𝑡𝑒𝑛𝑣𝑜𝑙𝑢𝑚𝑒𝑛〗_(𝑇𝑎𝑟𝑖𝑓 2)  ×〖𝑀𝑒𝑛𝑔𝑒〗_(𝐾𝑢𝑛𝑑𝑒𝑛𝑏𝑎𝑠𝑖𝑠 2)</a:t>
              </a:r>
              <a:r>
                <a:rPr lang="de-DE" sz="950" i="0">
                  <a:effectLst/>
                  <a:latin typeface="Cambria Math" panose="02040503050406030204" pitchFamily="18" charset="0"/>
                  <a:ea typeface="+mn-ea"/>
                  <a:cs typeface="+mn-cs"/>
                </a:rPr>
                <a:t>)/〖</a:t>
              </a:r>
              <a:r>
                <a:rPr lang="de-DE" sz="950" i="0">
                  <a:effectLst/>
                  <a:latin typeface="Cambria Math" panose="02040503050406030204" pitchFamily="18" charset="0"/>
                  <a:ea typeface="Calibri" panose="020F0502020204030204" pitchFamily="34" charset="0"/>
                  <a:cs typeface="Times New Roman" panose="02020603050405020304" pitchFamily="18" charset="0"/>
                </a:rPr>
                <a:t>𝑀𝑒𝑛𝑔𝑒〗_(𝐾𝑢𝑛𝑑𝑒𝑛𝑏𝑎𝑠𝑖𝑠 𝑔𝑒𝑠𝑎𝑚𝑡) </a:t>
              </a:r>
              <a:endParaRPr lang="de-DE" sz="950">
                <a:effectLst/>
                <a:latin typeface="Arial" panose="020B0604020202020204" pitchFamily="34" charset="0"/>
                <a:ea typeface="Calibri" panose="020F0502020204030204" pitchFamily="34" charset="0"/>
                <a:cs typeface="Times New Roman" panose="02020603050405020304" pitchFamily="18" charset="0"/>
              </a:endParaRPr>
            </a:p>
            <a:p>
              <a:pPr>
                <a:lnSpc>
                  <a:spcPct val="115000"/>
                </a:lnSpc>
                <a:spcAft>
                  <a:spcPts val="1000"/>
                </a:spcAft>
              </a:pPr>
              <a:r>
                <a:rPr lang="de-DE" sz="950" i="0">
                  <a:effectLst/>
                  <a:latin typeface="Cambria Math" panose="02040503050406030204" pitchFamily="18" charset="0"/>
                  <a:cs typeface="Times New Roman" panose="02020603050405020304" pitchFamily="18" charset="0"/>
                </a:rPr>
                <a:t>〖</a:t>
              </a:r>
              <a:r>
                <a:rPr lang="de-DE" sz="950" i="0">
                  <a:effectLst/>
                  <a:latin typeface="Cambria Math" panose="02040503050406030204" pitchFamily="18" charset="0"/>
                  <a:ea typeface="Calibri" panose="020F0502020204030204" pitchFamily="34" charset="0"/>
                  <a:cs typeface="Times New Roman" panose="02020603050405020304" pitchFamily="18" charset="0"/>
                </a:rPr>
                <a:t>𝑀𝑖𝑡𝑡𝑒𝑙𝑤𝑒𝑟𝑡〗_𝑔𝑒𝑤𝑖𝑐ℎ𝑡𝑒𝑡=</a:t>
              </a:r>
              <a:r>
                <a:rPr lang="de-DE" sz="950" i="0">
                  <a:effectLst/>
                  <a:latin typeface="Cambria Math" panose="02040503050406030204" pitchFamily="18" charset="0"/>
                  <a:cs typeface="Times New Roman" panose="02020603050405020304" pitchFamily="18" charset="0"/>
                </a:rPr>
                <a:t>(</a:t>
              </a:r>
              <a:r>
                <a:rPr lang="de-DE" sz="950" i="0">
                  <a:effectLst/>
                  <a:latin typeface="+mn-lt"/>
                  <a:ea typeface="+mn-ea"/>
                  <a:cs typeface="+mn-cs"/>
                </a:rPr>
                <a:t>5€/5𝐺𝐵  ×10.000</a:t>
              </a:r>
              <a:r>
                <a:rPr lang="de-DE" sz="950" i="0">
                  <a:effectLst/>
                  <a:latin typeface="Cambria Math" panose="02040503050406030204" pitchFamily="18" charset="0"/>
                  <a:ea typeface="+mn-ea"/>
                  <a:cs typeface="+mn-cs"/>
                </a:rPr>
                <a:t>)/</a:t>
              </a:r>
              <a:r>
                <a:rPr lang="de-DE" sz="950" i="0">
                  <a:effectLst/>
                  <a:latin typeface="Cambria Math" panose="02040503050406030204" pitchFamily="18" charset="0"/>
                  <a:ea typeface="Calibri" panose="020F0502020204030204" pitchFamily="34" charset="0"/>
                  <a:cs typeface="Times New Roman" panose="02020603050405020304" pitchFamily="18" charset="0"/>
                </a:rPr>
                <a:t>30.000+</a:t>
              </a:r>
              <a:r>
                <a:rPr lang="de-DE" sz="950" i="0">
                  <a:effectLst/>
                  <a:latin typeface="Cambria Math" panose="02040503050406030204" pitchFamily="18" charset="0"/>
                  <a:cs typeface="Times New Roman" panose="02020603050405020304" pitchFamily="18" charset="0"/>
                </a:rPr>
                <a:t>(</a:t>
              </a:r>
              <a:r>
                <a:rPr lang="de-DE" sz="950" i="0">
                  <a:effectLst/>
                  <a:latin typeface="+mn-lt"/>
                  <a:ea typeface="+mn-ea"/>
                  <a:cs typeface="+mn-cs"/>
                </a:rPr>
                <a:t>10€/7𝐺𝐵  ×20.000</a:t>
              </a:r>
              <a:r>
                <a:rPr lang="de-DE" sz="950" i="0">
                  <a:effectLst/>
                  <a:latin typeface="Cambria Math" panose="02040503050406030204" pitchFamily="18" charset="0"/>
                  <a:ea typeface="+mn-ea"/>
                  <a:cs typeface="+mn-cs"/>
                </a:rPr>
                <a:t>)/</a:t>
              </a:r>
              <a:r>
                <a:rPr lang="de-DE" sz="950" i="0">
                  <a:effectLst/>
                  <a:latin typeface="Cambria Math" panose="02040503050406030204" pitchFamily="18" charset="0"/>
                  <a:ea typeface="Calibri" panose="020F0502020204030204" pitchFamily="34" charset="0"/>
                  <a:cs typeface="Times New Roman" panose="02020603050405020304" pitchFamily="18" charset="0"/>
                </a:rPr>
                <a:t>30.000</a:t>
              </a:r>
              <a:endParaRPr lang="de-DE" sz="950">
                <a:effectLst/>
                <a:latin typeface="Arial" panose="020B0604020202020204" pitchFamily="34" charset="0"/>
                <a:ea typeface="Calibri" panose="020F0502020204030204" pitchFamily="34" charset="0"/>
                <a:cs typeface="Times New Roman" panose="02020603050405020304" pitchFamily="18" charset="0"/>
              </a:endParaRPr>
            </a:p>
            <a:p>
              <a:pPr>
                <a:lnSpc>
                  <a:spcPct val="115000"/>
                </a:lnSpc>
                <a:spcAft>
                  <a:spcPts val="1000"/>
                </a:spcAft>
              </a:pPr>
              <a:r>
                <a:rPr lang="de-DE" sz="950" b="1" i="1">
                  <a:effectLst/>
                  <a:latin typeface="Arial" panose="020B0604020202020204" pitchFamily="34" charset="0"/>
                  <a:ea typeface="Calibri" panose="020F0502020204030204" pitchFamily="34" charset="0"/>
                  <a:cs typeface="Times New Roman" panose="02020603050405020304" pitchFamily="18" charset="0"/>
                </a:rPr>
                <a:t>Lösung:</a:t>
              </a:r>
              <a:r>
                <a:rPr lang="de-DE" sz="950" i="1">
                  <a:effectLst/>
                  <a:latin typeface="Arial" panose="020B0604020202020204" pitchFamily="34" charset="0"/>
                  <a:ea typeface="Calibri" panose="020F0502020204030204" pitchFamily="34" charset="0"/>
                  <a:cs typeface="Times New Roman" panose="02020603050405020304" pitchFamily="18" charset="0"/>
                </a:rPr>
                <a:t>	</a:t>
              </a:r>
              <a:endParaRPr lang="de-DE" sz="950">
                <a:effectLst/>
                <a:latin typeface="Arial" panose="020B0604020202020204" pitchFamily="34" charset="0"/>
                <a:ea typeface="Calibri" panose="020F0502020204030204" pitchFamily="34" charset="0"/>
                <a:cs typeface="Times New Roman" panose="02020603050405020304" pitchFamily="18" charset="0"/>
              </a:endParaRPr>
            </a:p>
            <a:p>
              <a:pPr marL="810260">
                <a:lnSpc>
                  <a:spcPct val="115000"/>
                </a:lnSpc>
                <a:spcAft>
                  <a:spcPts val="1000"/>
                </a:spcAft>
              </a:pPr>
              <a:r>
                <a:rPr lang="de-DE" sz="950" i="0">
                  <a:effectLst/>
                  <a:latin typeface="Cambria Math" panose="02040503050406030204" pitchFamily="18" charset="0"/>
                  <a:cs typeface="Times New Roman" panose="02020603050405020304" pitchFamily="18" charset="0"/>
                </a:rPr>
                <a:t>〖</a:t>
              </a:r>
              <a:r>
                <a:rPr lang="de-DE" sz="950" i="0">
                  <a:effectLst/>
                  <a:latin typeface="Cambria Math" panose="02040503050406030204" pitchFamily="18" charset="0"/>
                  <a:ea typeface="Calibri" panose="020F0502020204030204" pitchFamily="34" charset="0"/>
                  <a:cs typeface="Times New Roman" panose="02020603050405020304" pitchFamily="18" charset="0"/>
                </a:rPr>
                <a:t>𝑀𝑖𝑡𝑡𝑒𝑙𝑤𝑒𝑟𝑡〗_𝑔𝑒𝑤𝑖𝑐ℎ𝑡𝑒𝑡=</a:t>
              </a:r>
              <a:r>
                <a:rPr lang="de-DE" sz="950" i="1">
                  <a:effectLst/>
                  <a:latin typeface="Arial" panose="020B0604020202020204" pitchFamily="34" charset="0"/>
                  <a:ea typeface="Calibri" panose="020F0502020204030204" pitchFamily="34" charset="0"/>
                  <a:cs typeface="Times New Roman" panose="02020603050405020304" pitchFamily="18" charset="0"/>
                </a:rPr>
                <a:t> </a:t>
              </a:r>
              <a:r>
                <a:rPr lang="de-DE" sz="950" i="1" u="dbl">
                  <a:effectLst/>
                  <a:latin typeface="Arial" panose="020B0604020202020204" pitchFamily="34" charset="0"/>
                  <a:ea typeface="Calibri" panose="020F0502020204030204" pitchFamily="34" charset="0"/>
                  <a:cs typeface="Times New Roman" panose="02020603050405020304" pitchFamily="18" charset="0"/>
                </a:rPr>
                <a:t>1,29 €/GB pro Monat p.a.</a:t>
              </a:r>
              <a:r>
                <a:rPr lang="de-DE" sz="950" i="1">
                  <a:effectLst/>
                  <a:latin typeface="Arial" panose="020B0604020202020204" pitchFamily="34" charset="0"/>
                  <a:ea typeface="Calibri" panose="020F0502020204030204" pitchFamily="34" charset="0"/>
                  <a:cs typeface="Times New Roman" panose="02020603050405020304" pitchFamily="18" charset="0"/>
                </a:rPr>
                <a:t> </a:t>
              </a:r>
              <a:endParaRPr lang="de-DE" sz="950">
                <a:effectLst/>
                <a:latin typeface="Arial" panose="020B0604020202020204" pitchFamily="34" charset="0"/>
                <a:ea typeface="Calibri" panose="020F0502020204030204" pitchFamily="34" charset="0"/>
                <a:cs typeface="Times New Roman" panose="02020603050405020304" pitchFamily="18" charset="0"/>
              </a:endParaRPr>
            </a:p>
            <a:p>
              <a:pPr>
                <a:lnSpc>
                  <a:spcPct val="115000"/>
                </a:lnSpc>
                <a:spcAft>
                  <a:spcPts val="1000"/>
                </a:spcAft>
              </a:pPr>
              <a:r>
                <a:rPr lang="de-DE" sz="950" b="1" i="1">
                  <a:effectLst/>
                  <a:latin typeface="Arial" panose="020B0604020202020204" pitchFamily="34" charset="0"/>
                  <a:ea typeface="Calibri" panose="020F0502020204030204" pitchFamily="34" charset="0"/>
                  <a:cs typeface="Times New Roman" panose="02020603050405020304" pitchFamily="18" charset="0"/>
                </a:rPr>
                <a:t>Antwort: </a:t>
              </a:r>
              <a:r>
                <a:rPr lang="de-DE" sz="950" i="1">
                  <a:effectLst/>
                  <a:latin typeface="Arial" panose="020B0604020202020204" pitchFamily="34" charset="0"/>
                  <a:ea typeface="Calibri" panose="020F0502020204030204" pitchFamily="34" charset="0"/>
                  <a:cs typeface="Times New Roman" panose="02020603050405020304" pitchFamily="18" charset="0"/>
                </a:rPr>
                <a:t>Der gewichtete Mittelwert aus den Tarifen p.a. Tarif 1 und Tarif 2 über die jeweilige Kundenbasis beträgt 1,29€/GB pro Monat für den Listenpreis pro GB-Datenvolumen.</a:t>
              </a:r>
              <a:endParaRPr lang="de-DE" sz="950">
                <a:effectLst/>
                <a:latin typeface="Arial" panose="020B0604020202020204" pitchFamily="34" charset="0"/>
                <a:ea typeface="Calibri" panose="020F0502020204030204" pitchFamily="34" charset="0"/>
                <a:cs typeface="Times New Roman" panose="02020603050405020304" pitchFamily="18" charset="0"/>
              </a:endParaRPr>
            </a:p>
          </xdr:txBody>
        </xdr:sp>
      </mc:Fallback>
    </mc:AlternateContent>
    <xdr:clientData/>
  </xdr:twoCellAnchor>
  <xdr:twoCellAnchor>
    <xdr:from>
      <xdr:col>1</xdr:col>
      <xdr:colOff>7996</xdr:colOff>
      <xdr:row>56</xdr:row>
      <xdr:rowOff>79432</xdr:rowOff>
    </xdr:from>
    <xdr:to>
      <xdr:col>12</xdr:col>
      <xdr:colOff>647700</xdr:colOff>
      <xdr:row>75</xdr:row>
      <xdr:rowOff>27215</xdr:rowOff>
    </xdr:to>
    <mc:AlternateContent xmlns:mc="http://schemas.openxmlformats.org/markup-compatibility/2006" xmlns:a14="http://schemas.microsoft.com/office/drawing/2010/main">
      <mc:Choice Requires="a14">
        <xdr:sp macro="" textlink="">
          <xdr:nvSpPr>
            <xdr:cNvPr id="5" name="Textfeld 2">
              <a:extLst>
                <a:ext uri="{FF2B5EF4-FFF2-40B4-BE49-F238E27FC236}">
                  <a16:creationId xmlns:a16="http://schemas.microsoft.com/office/drawing/2014/main" id="{E14BB74A-673B-7CCB-7B0F-E29A6DC45133}"/>
                </a:ext>
              </a:extLst>
            </xdr:cNvPr>
            <xdr:cNvSpPr txBox="1">
              <a:spLocks noChangeArrowheads="1"/>
            </xdr:cNvSpPr>
          </xdr:nvSpPr>
          <xdr:spPr bwMode="auto">
            <a:xfrm>
              <a:off x="448867" y="10045303"/>
              <a:ext cx="9032590" cy="3567283"/>
            </a:xfrm>
            <a:prstGeom prst="rect">
              <a:avLst/>
            </a:prstGeom>
            <a:solidFill>
              <a:srgbClr val="FFFFFF"/>
            </a:solidFill>
            <a:ln w="3175">
              <a:solidFill>
                <a:schemeClr val="tx1"/>
              </a:solidFill>
              <a:miter lim="800000"/>
              <a:headEnd/>
              <a:tailEnd/>
            </a:ln>
          </xdr:spPr>
          <xdr:txBody>
            <a:bodyPr rot="0" vert="horz" wrap="square" lIns="91440" tIns="45720" rIns="91440" bIns="45720" anchor="t" anchorCtr="0">
              <a:noAutofit/>
            </a:bodyPr>
            <a:lstStyle/>
            <a:p>
              <a:pPr>
                <a:lnSpc>
                  <a:spcPct val="115000"/>
                </a:lnSpc>
                <a:spcAft>
                  <a:spcPts val="1000"/>
                </a:spcAft>
              </a:pPr>
              <a:r>
                <a:rPr lang="de-DE" sz="1200" b="1" i="1">
                  <a:effectLst/>
                  <a:latin typeface="Arial" panose="020B0604020202020204" pitchFamily="34" charset="0"/>
                  <a:ea typeface="Calibri" panose="020F0502020204030204" pitchFamily="34" charset="0"/>
                  <a:cs typeface="Times New Roman" panose="02020603050405020304" pitchFamily="18" charset="0"/>
                </a:rPr>
                <a:t>Beispiel 2b: </a:t>
              </a:r>
              <a:r>
                <a:rPr lang="de-DE" sz="1200" i="1">
                  <a:effectLst/>
                  <a:latin typeface="Arial" panose="020B0604020202020204" pitchFamily="34" charset="0"/>
                  <a:ea typeface="Calibri" panose="020F0502020204030204" pitchFamily="34" charset="0"/>
                  <a:cs typeface="Times New Roman" panose="02020603050405020304" pitchFamily="18" charset="0"/>
                </a:rPr>
                <a:t>zwei Tarife im Verbrauchskorb Low. Listenpreis</a:t>
              </a:r>
              <a:endParaRPr lang="de-DE" sz="1200">
                <a:effectLst/>
                <a:latin typeface="Arial" panose="020B0604020202020204" pitchFamily="34" charset="0"/>
                <a:ea typeface="Calibri" panose="020F0502020204030204" pitchFamily="34" charset="0"/>
                <a:cs typeface="Times New Roman" panose="02020603050405020304" pitchFamily="18" charset="0"/>
              </a:endParaRPr>
            </a:p>
            <a:p>
              <a:pPr>
                <a:lnSpc>
                  <a:spcPct val="115000"/>
                </a:lnSpc>
                <a:spcAft>
                  <a:spcPts val="1000"/>
                </a:spcAft>
              </a:pPr>
              <a:r>
                <a:rPr lang="de-DE" sz="950" b="1" i="1">
                  <a:effectLst/>
                  <a:latin typeface="Arial" panose="020B0604020202020204" pitchFamily="34" charset="0"/>
                  <a:ea typeface="Calibri" panose="020F0502020204030204" pitchFamily="34" charset="0"/>
                  <a:cs typeface="Times New Roman" panose="02020603050405020304" pitchFamily="18" charset="0"/>
                </a:rPr>
                <a:t>Gegeben: </a:t>
              </a:r>
              <a:endParaRPr lang="de-DE" sz="950" b="1">
                <a:effectLst/>
                <a:latin typeface="Arial" panose="020B0604020202020204" pitchFamily="34" charset="0"/>
                <a:ea typeface="Calibri" panose="020F0502020204030204" pitchFamily="34" charset="0"/>
                <a:cs typeface="Times New Roman" panose="02020603050405020304" pitchFamily="18" charset="0"/>
              </a:endParaRPr>
            </a:p>
            <a:p>
              <a:pPr>
                <a:lnSpc>
                  <a:spcPct val="115000"/>
                </a:lnSpc>
                <a:spcAft>
                  <a:spcPts val="1000"/>
                </a:spcAft>
              </a:pPr>
              <a:r>
                <a:rPr lang="de-DE" sz="950" i="1">
                  <a:effectLst/>
                  <a:latin typeface="Arial" panose="020B0604020202020204" pitchFamily="34" charset="0"/>
                  <a:ea typeface="Calibri" panose="020F0502020204030204" pitchFamily="34" charset="0"/>
                  <a:cs typeface="Times New Roman" panose="02020603050405020304" pitchFamily="18" charset="0"/>
                </a:rPr>
                <a:t>Tarif 1 p.a.: 		5GB, 	500 Minuten, 	4G,	5 €/Monat, 	10.000 Kundenbasis; </a:t>
              </a:r>
              <a:endParaRPr lang="de-DE" sz="950">
                <a:effectLst/>
                <a:latin typeface="Arial" panose="020B0604020202020204" pitchFamily="34" charset="0"/>
                <a:ea typeface="Calibri" panose="020F0502020204030204" pitchFamily="34" charset="0"/>
                <a:cs typeface="Times New Roman" panose="02020603050405020304" pitchFamily="18" charset="0"/>
              </a:endParaRPr>
            </a:p>
            <a:p>
              <a:pPr>
                <a:lnSpc>
                  <a:spcPct val="115000"/>
                </a:lnSpc>
                <a:spcAft>
                  <a:spcPts val="1000"/>
                </a:spcAft>
              </a:pPr>
              <a:r>
                <a:rPr lang="de-DE" sz="950" i="1">
                  <a:effectLst/>
                  <a:latin typeface="Arial" panose="020B0604020202020204" pitchFamily="34" charset="0"/>
                  <a:ea typeface="Calibri" panose="020F0502020204030204" pitchFamily="34" charset="0"/>
                  <a:cs typeface="Times New Roman" panose="02020603050405020304" pitchFamily="18" charset="0"/>
                </a:rPr>
                <a:t>Tarif 2 p.a.: 		7GB, 	600 Minuten, 	4G,	10€/Monat,	20.000 Kundenbasis.</a:t>
              </a:r>
              <a:endParaRPr lang="de-DE" sz="950">
                <a:effectLst/>
                <a:latin typeface="Arial" panose="020B0604020202020204" pitchFamily="34" charset="0"/>
                <a:ea typeface="Calibri" panose="020F0502020204030204" pitchFamily="34" charset="0"/>
                <a:cs typeface="Times New Roman" panose="02020603050405020304" pitchFamily="18" charset="0"/>
              </a:endParaRPr>
            </a:p>
            <a:p>
              <a:pPr>
                <a:lnSpc>
                  <a:spcPct val="115000"/>
                </a:lnSpc>
                <a:spcAft>
                  <a:spcPts val="1000"/>
                </a:spcAft>
              </a:pPr>
              <a:r>
                <a:rPr lang="de-DE" sz="950" b="1" i="1">
                  <a:effectLst/>
                  <a:latin typeface="Arial" panose="020B0604020202020204" pitchFamily="34" charset="0"/>
                  <a:ea typeface="Calibri" panose="020F0502020204030204" pitchFamily="34" charset="0"/>
                  <a:cs typeface="Times New Roman" panose="02020603050405020304" pitchFamily="18" charset="0"/>
                </a:rPr>
                <a:t>Gesucht:</a:t>
              </a:r>
              <a:r>
                <a:rPr lang="de-DE" sz="950" i="1">
                  <a:effectLst/>
                  <a:latin typeface="Arial" panose="020B0604020202020204" pitchFamily="34" charset="0"/>
                  <a:ea typeface="Calibri" panose="020F0502020204030204" pitchFamily="34" charset="0"/>
                  <a:cs typeface="Times New Roman" panose="02020603050405020304" pitchFamily="18" charset="0"/>
                </a:rPr>
                <a:t>		Listenpreis </a:t>
              </a:r>
              <a:endParaRPr lang="de-DE" sz="950">
                <a:effectLst/>
                <a:latin typeface="Arial" panose="020B0604020202020204" pitchFamily="34" charset="0"/>
                <a:ea typeface="Calibri" panose="020F0502020204030204" pitchFamily="34" charset="0"/>
                <a:cs typeface="Times New Roman" panose="02020603050405020304" pitchFamily="18" charset="0"/>
              </a:endParaRPr>
            </a:p>
            <a:p>
              <a:pPr>
                <a:lnSpc>
                  <a:spcPct val="115000"/>
                </a:lnSpc>
                <a:spcAft>
                  <a:spcPts val="1000"/>
                </a:spcAft>
              </a:pPr>
              <a:r>
                <a:rPr lang="de-DE" sz="950" b="1" i="1">
                  <a:effectLst/>
                  <a:latin typeface="Arial" panose="020B0604020202020204" pitchFamily="34" charset="0"/>
                  <a:ea typeface="Calibri" panose="020F0502020204030204" pitchFamily="34" charset="0"/>
                  <a:cs typeface="Times New Roman" panose="02020603050405020304" pitchFamily="18" charset="0"/>
                </a:rPr>
                <a:t>Lösungsweg:</a:t>
              </a:r>
              <a:endParaRPr lang="de-DE" sz="950" b="1" i="0">
                <a:effectLst/>
                <a:latin typeface="Arial" panose="020B0604020202020204" pitchFamily="34" charset="0"/>
                <a:ea typeface="Calibri" panose="020F0502020204030204" pitchFamily="34" charset="0"/>
                <a:cs typeface="Times New Roman" panose="02020603050405020304" pitchFamily="18" charset="0"/>
              </a:endParaRPr>
            </a:p>
            <a:p>
              <a:pPr lvl="0">
                <a:lnSpc>
                  <a:spcPct val="115000"/>
                </a:lnSpc>
                <a:spcAft>
                  <a:spcPts val="1000"/>
                </a:spcAft>
              </a:pPr>
              <a14:m>
                <m:oMathPara xmlns:m="http://schemas.openxmlformats.org/officeDocument/2006/math">
                  <m:oMathParaPr>
                    <m:jc m:val="left"/>
                  </m:oMathParaPr>
                  <m:oMath xmlns:m="http://schemas.openxmlformats.org/officeDocument/2006/math">
                    <m:sSub>
                      <m:sSubPr>
                        <m:ctrlPr>
                          <a:rPr lang="de-DE" sz="950" i="1">
                            <a:effectLst/>
                            <a:latin typeface="Cambria Math" panose="02040503050406030204" pitchFamily="18" charset="0"/>
                            <a:ea typeface="Calibri" panose="020F0502020204030204" pitchFamily="34" charset="0"/>
                            <a:cs typeface="Times New Roman" panose="02020603050405020304" pitchFamily="18" charset="0"/>
                          </a:rPr>
                        </m:ctrlPr>
                      </m:sSubPr>
                      <m:e>
                        <m:r>
                          <a:rPr lang="de-DE" sz="950" i="1">
                            <a:effectLst/>
                            <a:latin typeface="Cambria Math" panose="02040503050406030204" pitchFamily="18" charset="0"/>
                            <a:ea typeface="Calibri" panose="020F0502020204030204" pitchFamily="34" charset="0"/>
                            <a:cs typeface="Times New Roman" panose="02020603050405020304" pitchFamily="18" charset="0"/>
                          </a:rPr>
                          <m:t>𝑀𝑖𝑡𝑡𝑒𝑙𝑤𝑒𝑟𝑡</m:t>
                        </m:r>
                      </m:e>
                      <m:sub>
                        <m:r>
                          <a:rPr lang="de-DE" sz="950" i="1">
                            <a:effectLst/>
                            <a:latin typeface="Cambria Math" panose="02040503050406030204" pitchFamily="18" charset="0"/>
                            <a:ea typeface="Calibri" panose="020F0502020204030204" pitchFamily="34" charset="0"/>
                            <a:cs typeface="Times New Roman" panose="02020603050405020304" pitchFamily="18" charset="0"/>
                          </a:rPr>
                          <m:t>𝑔𝑒𝑤𝑖𝑐h𝑡𝑒𝑡</m:t>
                        </m:r>
                      </m:sub>
                    </m:sSub>
                    <m:r>
                      <a:rPr lang="de-DE" sz="950" i="1">
                        <a:effectLst/>
                        <a:latin typeface="Cambria Math" panose="02040503050406030204" pitchFamily="18" charset="0"/>
                        <a:ea typeface="Calibri" panose="020F0502020204030204" pitchFamily="34" charset="0"/>
                        <a:cs typeface="Times New Roman" panose="02020603050405020304" pitchFamily="18" charset="0"/>
                      </a:rPr>
                      <m:t>=</m:t>
                    </m:r>
                    <m:f>
                      <m:fPr>
                        <m:ctrlPr>
                          <a:rPr lang="de-DE" sz="950" i="1">
                            <a:effectLst/>
                            <a:latin typeface="Cambria Math" panose="02040503050406030204" pitchFamily="18" charset="0"/>
                            <a:ea typeface="Calibri" panose="020F0502020204030204" pitchFamily="34" charset="0"/>
                            <a:cs typeface="Times New Roman" panose="02020603050405020304" pitchFamily="18" charset="0"/>
                          </a:rPr>
                        </m:ctrlPr>
                      </m:fPr>
                      <m:num>
                        <m:sSub>
                          <m:sSubPr>
                            <m:ctrlPr>
                              <a:rPr lang="de-DE" sz="950" i="1">
                                <a:effectLst/>
                                <a:latin typeface="Cambria Math" panose="02040503050406030204" pitchFamily="18" charset="0"/>
                                <a:ea typeface="+mn-ea"/>
                                <a:cs typeface="+mn-cs"/>
                              </a:rPr>
                            </m:ctrlPr>
                          </m:sSubPr>
                          <m:e>
                            <m:r>
                              <a:rPr lang="de-DE" sz="950" i="1">
                                <a:effectLst/>
                                <a:latin typeface="Cambria Math" panose="02040503050406030204" pitchFamily="18" charset="0"/>
                                <a:ea typeface="+mn-ea"/>
                                <a:cs typeface="+mn-cs"/>
                              </a:rPr>
                              <m:t>𝑃𝑟𝑒𝑖𝑠</m:t>
                            </m:r>
                          </m:e>
                          <m:sub>
                            <m:r>
                              <a:rPr lang="de-DE" sz="950" i="1">
                                <a:effectLst/>
                                <a:latin typeface="Cambria Math" panose="02040503050406030204" pitchFamily="18" charset="0"/>
                                <a:ea typeface="+mn-ea"/>
                                <a:cs typeface="+mn-cs"/>
                              </a:rPr>
                              <m:t>𝑇𝑎𝑟𝑖𝑓</m:t>
                            </m:r>
                            <m:r>
                              <a:rPr lang="de-DE" sz="950" i="1">
                                <a:effectLst/>
                                <a:latin typeface="Cambria Math" panose="02040503050406030204" pitchFamily="18" charset="0"/>
                                <a:ea typeface="+mn-ea"/>
                                <a:cs typeface="+mn-cs"/>
                              </a:rPr>
                              <m:t> 1</m:t>
                            </m:r>
                          </m:sub>
                        </m:sSub>
                        <m:r>
                          <a:rPr lang="de-DE" sz="950" i="1">
                            <a:effectLst/>
                            <a:latin typeface="Cambria Math" panose="02040503050406030204" pitchFamily="18" charset="0"/>
                            <a:ea typeface="+mn-ea"/>
                            <a:cs typeface="+mn-cs"/>
                          </a:rPr>
                          <m:t> ×</m:t>
                        </m:r>
                        <m:sSub>
                          <m:sSubPr>
                            <m:ctrlPr>
                              <a:rPr lang="de-DE" sz="950" i="1">
                                <a:effectLst/>
                                <a:latin typeface="Cambria Math" panose="02040503050406030204" pitchFamily="18" charset="0"/>
                                <a:ea typeface="+mn-ea"/>
                                <a:cs typeface="+mn-cs"/>
                              </a:rPr>
                            </m:ctrlPr>
                          </m:sSubPr>
                          <m:e>
                            <m:r>
                              <a:rPr lang="de-DE" sz="950" i="1">
                                <a:effectLst/>
                                <a:latin typeface="Cambria Math" panose="02040503050406030204" pitchFamily="18" charset="0"/>
                                <a:ea typeface="+mn-ea"/>
                                <a:cs typeface="+mn-cs"/>
                              </a:rPr>
                              <m:t>𝑀𝑒𝑛𝑔𝑒</m:t>
                            </m:r>
                          </m:e>
                          <m:sub>
                            <m:r>
                              <a:rPr lang="de-DE" sz="950" i="1">
                                <a:effectLst/>
                                <a:latin typeface="Cambria Math" panose="02040503050406030204" pitchFamily="18" charset="0"/>
                                <a:ea typeface="+mn-ea"/>
                                <a:cs typeface="+mn-cs"/>
                              </a:rPr>
                              <m:t>𝐾𝑢𝑛𝑑𝑒𝑛𝑏𝑎𝑠𝑖𝑠</m:t>
                            </m:r>
                            <m:r>
                              <a:rPr lang="de-DE" sz="950" i="1">
                                <a:effectLst/>
                                <a:latin typeface="Cambria Math" panose="02040503050406030204" pitchFamily="18" charset="0"/>
                                <a:ea typeface="+mn-ea"/>
                                <a:cs typeface="+mn-cs"/>
                              </a:rPr>
                              <m:t> 1</m:t>
                            </m:r>
                          </m:sub>
                        </m:sSub>
                      </m:num>
                      <m:den>
                        <m:sSub>
                          <m:sSubPr>
                            <m:ctrlPr>
                              <a:rPr lang="de-DE" sz="950" i="1">
                                <a:effectLst/>
                                <a:latin typeface="Cambria Math" panose="02040503050406030204" pitchFamily="18" charset="0"/>
                                <a:ea typeface="Calibri" panose="020F0502020204030204" pitchFamily="34" charset="0"/>
                                <a:cs typeface="Times New Roman" panose="02020603050405020304" pitchFamily="18" charset="0"/>
                              </a:rPr>
                            </m:ctrlPr>
                          </m:sSubPr>
                          <m:e>
                            <m:r>
                              <a:rPr lang="de-DE" sz="950" i="1">
                                <a:effectLst/>
                                <a:latin typeface="Cambria Math" panose="02040503050406030204" pitchFamily="18" charset="0"/>
                                <a:ea typeface="Calibri" panose="020F0502020204030204" pitchFamily="34" charset="0"/>
                                <a:cs typeface="Times New Roman" panose="02020603050405020304" pitchFamily="18" charset="0"/>
                              </a:rPr>
                              <m:t>𝑀𝑒𝑛𝑔𝑒</m:t>
                            </m:r>
                          </m:e>
                          <m:sub>
                            <m:r>
                              <a:rPr lang="de-DE" sz="950" i="1">
                                <a:effectLst/>
                                <a:latin typeface="Cambria Math" panose="02040503050406030204" pitchFamily="18" charset="0"/>
                                <a:ea typeface="Calibri" panose="020F0502020204030204" pitchFamily="34" charset="0"/>
                                <a:cs typeface="Times New Roman" panose="02020603050405020304" pitchFamily="18" charset="0"/>
                              </a:rPr>
                              <m:t>𝐾𝑢𝑛𝑑𝑒𝑛𝑏𝑎𝑠𝑖𝑠</m:t>
                            </m:r>
                            <m:r>
                              <a:rPr lang="de-DE" sz="950" i="1">
                                <a:effectLst/>
                                <a:latin typeface="Cambria Math" panose="02040503050406030204" pitchFamily="18" charset="0"/>
                                <a:ea typeface="Calibri" panose="020F0502020204030204" pitchFamily="34" charset="0"/>
                                <a:cs typeface="Times New Roman" panose="02020603050405020304" pitchFamily="18" charset="0"/>
                              </a:rPr>
                              <m:t> </m:t>
                            </m:r>
                            <m:r>
                              <a:rPr lang="de-DE" sz="950" i="1">
                                <a:effectLst/>
                                <a:latin typeface="Cambria Math" panose="02040503050406030204" pitchFamily="18" charset="0"/>
                                <a:ea typeface="Calibri" panose="020F0502020204030204" pitchFamily="34" charset="0"/>
                                <a:cs typeface="Times New Roman" panose="02020603050405020304" pitchFamily="18" charset="0"/>
                              </a:rPr>
                              <m:t>𝑔𝑒𝑠𝑎𝑚𝑡</m:t>
                            </m:r>
                          </m:sub>
                        </m:sSub>
                      </m:den>
                    </m:f>
                    <m:r>
                      <a:rPr lang="de-DE" sz="950" i="1">
                        <a:effectLst/>
                        <a:latin typeface="Cambria Math" panose="02040503050406030204" pitchFamily="18" charset="0"/>
                        <a:ea typeface="Calibri" panose="020F0502020204030204" pitchFamily="34" charset="0"/>
                        <a:cs typeface="Times New Roman" panose="02020603050405020304" pitchFamily="18" charset="0"/>
                      </a:rPr>
                      <m:t>+</m:t>
                    </m:r>
                    <m:f>
                      <m:fPr>
                        <m:ctrlPr>
                          <a:rPr lang="de-DE" sz="950" i="1">
                            <a:effectLst/>
                            <a:latin typeface="Cambria Math" panose="02040503050406030204" pitchFamily="18" charset="0"/>
                            <a:ea typeface="Calibri" panose="020F0502020204030204" pitchFamily="34" charset="0"/>
                            <a:cs typeface="Times New Roman" panose="02020603050405020304" pitchFamily="18" charset="0"/>
                          </a:rPr>
                        </m:ctrlPr>
                      </m:fPr>
                      <m:num>
                        <m:sSub>
                          <m:sSubPr>
                            <m:ctrlPr>
                              <a:rPr lang="de-DE" sz="950" i="1">
                                <a:effectLst/>
                                <a:latin typeface="Cambria Math" panose="02040503050406030204" pitchFamily="18" charset="0"/>
                                <a:ea typeface="+mn-ea"/>
                                <a:cs typeface="+mn-cs"/>
                              </a:rPr>
                            </m:ctrlPr>
                          </m:sSubPr>
                          <m:e>
                            <m:r>
                              <a:rPr lang="de-DE" sz="950" i="1">
                                <a:effectLst/>
                                <a:latin typeface="Cambria Math" panose="02040503050406030204" pitchFamily="18" charset="0"/>
                                <a:ea typeface="+mn-ea"/>
                                <a:cs typeface="+mn-cs"/>
                              </a:rPr>
                              <m:t>𝑃𝑟𝑒𝑖𝑠</m:t>
                            </m:r>
                          </m:e>
                          <m:sub>
                            <m:r>
                              <a:rPr lang="de-DE" sz="950" i="1">
                                <a:effectLst/>
                                <a:latin typeface="Cambria Math" panose="02040503050406030204" pitchFamily="18" charset="0"/>
                                <a:ea typeface="+mn-ea"/>
                                <a:cs typeface="+mn-cs"/>
                              </a:rPr>
                              <m:t>𝑇𝑎𝑟𝑖𝑓</m:t>
                            </m:r>
                            <m:r>
                              <a:rPr lang="de-DE" sz="950" i="1">
                                <a:effectLst/>
                                <a:latin typeface="Cambria Math" panose="02040503050406030204" pitchFamily="18" charset="0"/>
                                <a:ea typeface="+mn-ea"/>
                                <a:cs typeface="+mn-cs"/>
                              </a:rPr>
                              <m:t> 2</m:t>
                            </m:r>
                          </m:sub>
                        </m:sSub>
                        <m:r>
                          <a:rPr lang="de-DE" sz="950" i="1">
                            <a:effectLst/>
                            <a:latin typeface="Cambria Math" panose="02040503050406030204" pitchFamily="18" charset="0"/>
                            <a:ea typeface="+mn-ea"/>
                            <a:cs typeface="+mn-cs"/>
                          </a:rPr>
                          <m:t> ×</m:t>
                        </m:r>
                        <m:sSub>
                          <m:sSubPr>
                            <m:ctrlPr>
                              <a:rPr lang="de-DE" sz="950" i="1">
                                <a:effectLst/>
                                <a:latin typeface="Cambria Math" panose="02040503050406030204" pitchFamily="18" charset="0"/>
                                <a:ea typeface="+mn-ea"/>
                                <a:cs typeface="+mn-cs"/>
                              </a:rPr>
                            </m:ctrlPr>
                          </m:sSubPr>
                          <m:e>
                            <m:r>
                              <a:rPr lang="de-DE" sz="950" i="1">
                                <a:effectLst/>
                                <a:latin typeface="Cambria Math" panose="02040503050406030204" pitchFamily="18" charset="0"/>
                                <a:ea typeface="+mn-ea"/>
                                <a:cs typeface="+mn-cs"/>
                              </a:rPr>
                              <m:t>𝑀𝑒𝑛𝑔𝑒</m:t>
                            </m:r>
                          </m:e>
                          <m:sub>
                            <m:r>
                              <a:rPr lang="de-DE" sz="950" i="1">
                                <a:effectLst/>
                                <a:latin typeface="Cambria Math" panose="02040503050406030204" pitchFamily="18" charset="0"/>
                                <a:ea typeface="+mn-ea"/>
                                <a:cs typeface="+mn-cs"/>
                              </a:rPr>
                              <m:t>𝐾𝑢𝑛𝑑𝑒𝑛𝑏𝑎𝑠𝑖𝑠</m:t>
                            </m:r>
                            <m:r>
                              <a:rPr lang="de-DE" sz="950" i="1">
                                <a:effectLst/>
                                <a:latin typeface="Cambria Math" panose="02040503050406030204" pitchFamily="18" charset="0"/>
                                <a:ea typeface="+mn-ea"/>
                                <a:cs typeface="+mn-cs"/>
                              </a:rPr>
                              <m:t> 2</m:t>
                            </m:r>
                          </m:sub>
                        </m:sSub>
                      </m:num>
                      <m:den>
                        <m:sSub>
                          <m:sSubPr>
                            <m:ctrlPr>
                              <a:rPr lang="de-DE" sz="950" i="1">
                                <a:effectLst/>
                                <a:latin typeface="Cambria Math" panose="02040503050406030204" pitchFamily="18" charset="0"/>
                                <a:ea typeface="Calibri" panose="020F0502020204030204" pitchFamily="34" charset="0"/>
                                <a:cs typeface="Times New Roman" panose="02020603050405020304" pitchFamily="18" charset="0"/>
                              </a:rPr>
                            </m:ctrlPr>
                          </m:sSubPr>
                          <m:e>
                            <m:r>
                              <a:rPr lang="de-DE" sz="950" i="1">
                                <a:effectLst/>
                                <a:latin typeface="Cambria Math" panose="02040503050406030204" pitchFamily="18" charset="0"/>
                                <a:ea typeface="Calibri" panose="020F0502020204030204" pitchFamily="34" charset="0"/>
                                <a:cs typeface="Times New Roman" panose="02020603050405020304" pitchFamily="18" charset="0"/>
                              </a:rPr>
                              <m:t>𝑀𝑒𝑛𝑔𝑒</m:t>
                            </m:r>
                          </m:e>
                          <m:sub>
                            <m:r>
                              <a:rPr lang="de-DE" sz="950" i="1">
                                <a:effectLst/>
                                <a:latin typeface="Cambria Math" panose="02040503050406030204" pitchFamily="18" charset="0"/>
                                <a:ea typeface="Calibri" panose="020F0502020204030204" pitchFamily="34" charset="0"/>
                                <a:cs typeface="Times New Roman" panose="02020603050405020304" pitchFamily="18" charset="0"/>
                              </a:rPr>
                              <m:t>𝐾𝑢𝑛𝑑𝑒𝑛𝑏𝑎𝑠𝑖𝑠</m:t>
                            </m:r>
                            <m:r>
                              <a:rPr lang="de-DE" sz="950" i="1">
                                <a:effectLst/>
                                <a:latin typeface="Cambria Math" panose="02040503050406030204" pitchFamily="18" charset="0"/>
                                <a:ea typeface="Calibri" panose="020F0502020204030204" pitchFamily="34" charset="0"/>
                                <a:cs typeface="Times New Roman" panose="02020603050405020304" pitchFamily="18" charset="0"/>
                              </a:rPr>
                              <m:t> </m:t>
                            </m:r>
                            <m:r>
                              <a:rPr lang="de-DE" sz="950" i="1">
                                <a:effectLst/>
                                <a:latin typeface="Cambria Math" panose="02040503050406030204" pitchFamily="18" charset="0"/>
                                <a:ea typeface="Calibri" panose="020F0502020204030204" pitchFamily="34" charset="0"/>
                                <a:cs typeface="Times New Roman" panose="02020603050405020304" pitchFamily="18" charset="0"/>
                              </a:rPr>
                              <m:t>𝑔𝑒𝑠𝑎𝑚𝑡</m:t>
                            </m:r>
                          </m:sub>
                        </m:sSub>
                      </m:den>
                    </m:f>
                  </m:oMath>
                </m:oMathPara>
              </a14:m>
              <a:endParaRPr lang="de-DE" sz="950">
                <a:effectLst/>
                <a:latin typeface="Arial" panose="020B0604020202020204" pitchFamily="34" charset="0"/>
                <a:ea typeface="Calibri" panose="020F0502020204030204" pitchFamily="34" charset="0"/>
                <a:cs typeface="Times New Roman" panose="02020603050405020304" pitchFamily="18" charset="0"/>
              </a:endParaRPr>
            </a:p>
            <a:p>
              <a:pPr lvl="0">
                <a:lnSpc>
                  <a:spcPct val="115000"/>
                </a:lnSpc>
                <a:spcAft>
                  <a:spcPts val="1000"/>
                </a:spcAft>
              </a:pPr>
              <a14:m>
                <m:oMathPara xmlns:m="http://schemas.openxmlformats.org/officeDocument/2006/math">
                  <m:oMathParaPr>
                    <m:jc m:val="left"/>
                  </m:oMathParaPr>
                  <m:oMath xmlns:m="http://schemas.openxmlformats.org/officeDocument/2006/math">
                    <m:sSub>
                      <m:sSubPr>
                        <m:ctrlPr>
                          <a:rPr lang="de-DE" sz="950" i="1">
                            <a:effectLst/>
                            <a:latin typeface="Cambria Math" panose="02040503050406030204" pitchFamily="18" charset="0"/>
                            <a:ea typeface="Calibri" panose="020F0502020204030204" pitchFamily="34" charset="0"/>
                            <a:cs typeface="Times New Roman" panose="02020603050405020304" pitchFamily="18" charset="0"/>
                          </a:rPr>
                        </m:ctrlPr>
                      </m:sSubPr>
                      <m:e>
                        <m:r>
                          <a:rPr lang="de-DE" sz="950" i="1">
                            <a:effectLst/>
                            <a:latin typeface="Cambria Math" panose="02040503050406030204" pitchFamily="18" charset="0"/>
                            <a:ea typeface="Calibri" panose="020F0502020204030204" pitchFamily="34" charset="0"/>
                            <a:cs typeface="Times New Roman" panose="02020603050405020304" pitchFamily="18" charset="0"/>
                          </a:rPr>
                          <m:t>𝑀𝑖𝑡𝑡𝑒𝑙𝑤𝑒𝑟𝑡</m:t>
                        </m:r>
                      </m:e>
                      <m:sub>
                        <m:r>
                          <a:rPr lang="de-DE" sz="950" i="1">
                            <a:effectLst/>
                            <a:latin typeface="Cambria Math" panose="02040503050406030204" pitchFamily="18" charset="0"/>
                            <a:ea typeface="Calibri" panose="020F0502020204030204" pitchFamily="34" charset="0"/>
                            <a:cs typeface="Times New Roman" panose="02020603050405020304" pitchFamily="18" charset="0"/>
                          </a:rPr>
                          <m:t>𝑔𝑒𝑤𝑖𝑐h𝑡𝑒𝑡</m:t>
                        </m:r>
                      </m:sub>
                    </m:sSub>
                    <m:r>
                      <a:rPr lang="de-DE" sz="950" i="1">
                        <a:effectLst/>
                        <a:latin typeface="Cambria Math" panose="02040503050406030204" pitchFamily="18" charset="0"/>
                        <a:ea typeface="Calibri" panose="020F0502020204030204" pitchFamily="34" charset="0"/>
                        <a:cs typeface="Times New Roman" panose="02020603050405020304" pitchFamily="18" charset="0"/>
                      </a:rPr>
                      <m:t>=</m:t>
                    </m:r>
                    <m:f>
                      <m:fPr>
                        <m:ctrlPr>
                          <a:rPr lang="de-DE" sz="950" i="1">
                            <a:effectLst/>
                            <a:latin typeface="Cambria Math" panose="02040503050406030204" pitchFamily="18" charset="0"/>
                            <a:ea typeface="Calibri" panose="020F0502020204030204" pitchFamily="34" charset="0"/>
                            <a:cs typeface="Times New Roman" panose="02020603050405020304" pitchFamily="18" charset="0"/>
                          </a:rPr>
                        </m:ctrlPr>
                      </m:fPr>
                      <m:num>
                        <m:r>
                          <a:rPr lang="de-DE" sz="950" i="1">
                            <a:effectLst/>
                            <a:latin typeface="Cambria Math" panose="02040503050406030204" pitchFamily="18" charset="0"/>
                            <a:ea typeface="+mn-ea"/>
                            <a:cs typeface="+mn-cs"/>
                          </a:rPr>
                          <m:t>5€  ×10.000</m:t>
                        </m:r>
                      </m:num>
                      <m:den>
                        <m:r>
                          <a:rPr lang="de-DE" sz="950" i="1">
                            <a:effectLst/>
                            <a:latin typeface="Cambria Math" panose="02040503050406030204" pitchFamily="18" charset="0"/>
                            <a:ea typeface="Calibri" panose="020F0502020204030204" pitchFamily="34" charset="0"/>
                            <a:cs typeface="Times New Roman" panose="02020603050405020304" pitchFamily="18" charset="0"/>
                          </a:rPr>
                          <m:t>30.000</m:t>
                        </m:r>
                      </m:den>
                    </m:f>
                    <m:r>
                      <a:rPr lang="de-DE" sz="950" i="1">
                        <a:effectLst/>
                        <a:latin typeface="Cambria Math" panose="02040503050406030204" pitchFamily="18" charset="0"/>
                        <a:ea typeface="Calibri" panose="020F0502020204030204" pitchFamily="34" charset="0"/>
                        <a:cs typeface="Times New Roman" panose="02020603050405020304" pitchFamily="18" charset="0"/>
                      </a:rPr>
                      <m:t>+</m:t>
                    </m:r>
                    <m:f>
                      <m:fPr>
                        <m:ctrlPr>
                          <a:rPr lang="de-DE" sz="950" i="1">
                            <a:effectLst/>
                            <a:latin typeface="Cambria Math" panose="02040503050406030204" pitchFamily="18" charset="0"/>
                            <a:ea typeface="Calibri" panose="020F0502020204030204" pitchFamily="34" charset="0"/>
                            <a:cs typeface="Times New Roman" panose="02020603050405020304" pitchFamily="18" charset="0"/>
                          </a:rPr>
                        </m:ctrlPr>
                      </m:fPr>
                      <m:num>
                        <m:r>
                          <a:rPr lang="de-DE" sz="950" i="1">
                            <a:effectLst/>
                            <a:latin typeface="Cambria Math" panose="02040503050406030204" pitchFamily="18" charset="0"/>
                            <a:ea typeface="+mn-ea"/>
                            <a:cs typeface="+mn-cs"/>
                          </a:rPr>
                          <m:t>10€  ×20.000</m:t>
                        </m:r>
                      </m:num>
                      <m:den>
                        <m:r>
                          <a:rPr lang="de-DE" sz="950" i="1">
                            <a:effectLst/>
                            <a:latin typeface="Cambria Math" panose="02040503050406030204" pitchFamily="18" charset="0"/>
                            <a:ea typeface="Calibri" panose="020F0502020204030204" pitchFamily="34" charset="0"/>
                            <a:cs typeface="Times New Roman" panose="02020603050405020304" pitchFamily="18" charset="0"/>
                          </a:rPr>
                          <m:t>30.000</m:t>
                        </m:r>
                      </m:den>
                    </m:f>
                  </m:oMath>
                </m:oMathPara>
              </a14:m>
              <a:endParaRPr lang="de-DE" sz="950">
                <a:effectLst/>
                <a:latin typeface="Arial" panose="020B0604020202020204" pitchFamily="34" charset="0"/>
                <a:ea typeface="Calibri" panose="020F0502020204030204" pitchFamily="34" charset="0"/>
                <a:cs typeface="Times New Roman" panose="02020603050405020304" pitchFamily="18" charset="0"/>
              </a:endParaRPr>
            </a:p>
            <a:p>
              <a:pPr>
                <a:lnSpc>
                  <a:spcPct val="115000"/>
                </a:lnSpc>
                <a:spcAft>
                  <a:spcPts val="1000"/>
                </a:spcAft>
              </a:pPr>
              <a:r>
                <a:rPr lang="de-DE" sz="950" b="1" i="1">
                  <a:effectLst/>
                  <a:latin typeface="Arial" panose="020B0604020202020204" pitchFamily="34" charset="0"/>
                  <a:ea typeface="Calibri" panose="020F0502020204030204" pitchFamily="34" charset="0"/>
                  <a:cs typeface="Times New Roman" panose="02020603050405020304" pitchFamily="18" charset="0"/>
                </a:rPr>
                <a:t>Lösung:	</a:t>
              </a:r>
              <a:endParaRPr lang="de-DE" sz="950" i="1">
                <a:effectLst/>
                <a:latin typeface="Cambria Math" panose="02040503050406030204" pitchFamily="18" charset="0"/>
                <a:ea typeface="Calibri" panose="020F0502020204030204" pitchFamily="34" charset="0"/>
                <a:cs typeface="Times New Roman" panose="02020603050405020304" pitchFamily="18" charset="0"/>
              </a:endParaRPr>
            </a:p>
            <a:p>
              <a:pPr lvl="0">
                <a:lnSpc>
                  <a:spcPct val="115000"/>
                </a:lnSpc>
                <a:spcAft>
                  <a:spcPts val="1000"/>
                </a:spcAft>
              </a:pPr>
              <a14:m>
                <m:oMath xmlns:m="http://schemas.openxmlformats.org/officeDocument/2006/math">
                  <m:sSub>
                    <m:sSubPr>
                      <m:ctrlPr>
                        <a:rPr lang="de-DE" sz="950" i="1">
                          <a:effectLst/>
                          <a:latin typeface="Cambria Math" panose="02040503050406030204" pitchFamily="18" charset="0"/>
                          <a:ea typeface="Calibri" panose="020F0502020204030204" pitchFamily="34" charset="0"/>
                          <a:cs typeface="Times New Roman" panose="02020603050405020304" pitchFamily="18" charset="0"/>
                        </a:rPr>
                      </m:ctrlPr>
                    </m:sSubPr>
                    <m:e>
                      <m:r>
                        <a:rPr lang="de-DE" sz="950" i="1">
                          <a:effectLst/>
                          <a:latin typeface="Cambria Math" panose="02040503050406030204" pitchFamily="18" charset="0"/>
                          <a:ea typeface="Calibri" panose="020F0502020204030204" pitchFamily="34" charset="0"/>
                          <a:cs typeface="Times New Roman" panose="02020603050405020304" pitchFamily="18" charset="0"/>
                        </a:rPr>
                        <m:t>𝑀𝑖𝑡𝑡𝑒𝑙𝑤𝑒𝑟𝑡</m:t>
                      </m:r>
                    </m:e>
                    <m:sub>
                      <m:r>
                        <a:rPr lang="de-DE" sz="950" i="1">
                          <a:effectLst/>
                          <a:latin typeface="Cambria Math" panose="02040503050406030204" pitchFamily="18" charset="0"/>
                          <a:ea typeface="Calibri" panose="020F0502020204030204" pitchFamily="34" charset="0"/>
                          <a:cs typeface="Times New Roman" panose="02020603050405020304" pitchFamily="18" charset="0"/>
                        </a:rPr>
                        <m:t>𝑔𝑒𝑤𝑖𝑐h𝑡𝑒𝑡</m:t>
                      </m:r>
                    </m:sub>
                  </m:sSub>
                  <m:r>
                    <a:rPr lang="de-DE" sz="950" i="1">
                      <a:effectLst/>
                      <a:latin typeface="Cambria Math" panose="02040503050406030204" pitchFamily="18" charset="0"/>
                      <a:ea typeface="Calibri" panose="020F0502020204030204" pitchFamily="34" charset="0"/>
                      <a:cs typeface="Times New Roman" panose="02020603050405020304" pitchFamily="18" charset="0"/>
                    </a:rPr>
                    <m:t>=</m:t>
                  </m:r>
                </m:oMath>
              </a14:m>
              <a:r>
                <a:rPr lang="de-DE" sz="950" i="1">
                  <a:effectLst/>
                  <a:latin typeface="Arial" panose="020B0604020202020204" pitchFamily="34" charset="0"/>
                  <a:ea typeface="Calibri" panose="020F0502020204030204" pitchFamily="34" charset="0"/>
                  <a:cs typeface="Times New Roman" panose="02020603050405020304" pitchFamily="18" charset="0"/>
                </a:rPr>
                <a:t> </a:t>
              </a:r>
              <a:r>
                <a:rPr lang="de-DE" sz="950" i="1" u="dbl">
                  <a:effectLst/>
                  <a:latin typeface="Arial" panose="020B0604020202020204" pitchFamily="34" charset="0"/>
                  <a:ea typeface="Calibri" panose="020F0502020204030204" pitchFamily="34" charset="0"/>
                  <a:cs typeface="Times New Roman" panose="02020603050405020304" pitchFamily="18" charset="0"/>
                </a:rPr>
                <a:t>8,34 € pro Monat p.a.</a:t>
              </a:r>
              <a:r>
                <a:rPr lang="de-DE" sz="950" i="1">
                  <a:effectLst/>
                  <a:latin typeface="Arial" panose="020B0604020202020204" pitchFamily="34" charset="0"/>
                  <a:ea typeface="Calibri" panose="020F0502020204030204" pitchFamily="34" charset="0"/>
                  <a:cs typeface="Times New Roman" panose="02020603050405020304" pitchFamily="18" charset="0"/>
                </a:rPr>
                <a:t> </a:t>
              </a:r>
              <a:endParaRPr lang="de-DE" sz="950">
                <a:effectLst/>
                <a:latin typeface="Arial" panose="020B0604020202020204" pitchFamily="34" charset="0"/>
                <a:ea typeface="Calibri" panose="020F0502020204030204" pitchFamily="34" charset="0"/>
                <a:cs typeface="Times New Roman" panose="02020603050405020304" pitchFamily="18" charset="0"/>
              </a:endParaRPr>
            </a:p>
            <a:p>
              <a:pPr>
                <a:lnSpc>
                  <a:spcPct val="115000"/>
                </a:lnSpc>
                <a:spcAft>
                  <a:spcPts val="1000"/>
                </a:spcAft>
              </a:pPr>
              <a:r>
                <a:rPr lang="de-DE" sz="950" b="1" i="1">
                  <a:effectLst/>
                  <a:latin typeface="Arial" panose="020B0604020202020204" pitchFamily="34" charset="0"/>
                  <a:ea typeface="Calibri" panose="020F0502020204030204" pitchFamily="34" charset="0"/>
                  <a:cs typeface="Times New Roman" panose="02020603050405020304" pitchFamily="18" charset="0"/>
                </a:rPr>
                <a:t>Antwort:</a:t>
              </a:r>
              <a:r>
                <a:rPr lang="de-DE" sz="950" b="1" i="1" baseline="0">
                  <a:effectLst/>
                  <a:latin typeface="Arial" panose="020B0604020202020204" pitchFamily="34" charset="0"/>
                  <a:ea typeface="Calibri" panose="020F0502020204030204" pitchFamily="34" charset="0"/>
                  <a:cs typeface="Times New Roman" panose="02020603050405020304" pitchFamily="18" charset="0"/>
                </a:rPr>
                <a:t> </a:t>
              </a:r>
              <a:r>
                <a:rPr lang="de-DE" sz="950" i="1">
                  <a:effectLst/>
                  <a:latin typeface="Arial" panose="020B0604020202020204" pitchFamily="34" charset="0"/>
                  <a:ea typeface="Calibri" panose="020F0502020204030204" pitchFamily="34" charset="0"/>
                  <a:cs typeface="Times New Roman" panose="02020603050405020304" pitchFamily="18" charset="0"/>
                </a:rPr>
                <a:t>Der gewichtete Mittelwert aus den Tarifen p.a. Tarif 1 und Tarif 2 über die jeweilige Kundenbasis beträgt 8,34€ pro Monat für den Listenpreis.</a:t>
              </a:r>
              <a:endParaRPr lang="de-DE" sz="950">
                <a:effectLst/>
                <a:latin typeface="Arial" panose="020B0604020202020204" pitchFamily="34" charset="0"/>
                <a:ea typeface="Calibri" panose="020F0502020204030204" pitchFamily="34" charset="0"/>
                <a:cs typeface="Times New Roman" panose="02020603050405020304" pitchFamily="18" charset="0"/>
              </a:endParaRPr>
            </a:p>
          </xdr:txBody>
        </xdr:sp>
      </mc:Choice>
      <mc:Fallback xmlns="">
        <xdr:sp macro="" textlink="">
          <xdr:nvSpPr>
            <xdr:cNvPr id="5" name="Textfeld 2">
              <a:extLst>
                <a:ext uri="{FF2B5EF4-FFF2-40B4-BE49-F238E27FC236}">
                  <a16:creationId xmlns:a16="http://schemas.microsoft.com/office/drawing/2014/main" id="{E14BB74A-673B-7CCB-7B0F-E29A6DC45133}"/>
                </a:ext>
              </a:extLst>
            </xdr:cNvPr>
            <xdr:cNvSpPr txBox="1">
              <a:spLocks noChangeArrowheads="1"/>
            </xdr:cNvSpPr>
          </xdr:nvSpPr>
          <xdr:spPr bwMode="auto">
            <a:xfrm>
              <a:off x="448867" y="10045303"/>
              <a:ext cx="9032590" cy="3567283"/>
            </a:xfrm>
            <a:prstGeom prst="rect">
              <a:avLst/>
            </a:prstGeom>
            <a:solidFill>
              <a:srgbClr val="FFFFFF"/>
            </a:solidFill>
            <a:ln w="3175">
              <a:solidFill>
                <a:schemeClr val="tx1"/>
              </a:solidFill>
              <a:miter lim="800000"/>
              <a:headEnd/>
              <a:tailEnd/>
            </a:ln>
          </xdr:spPr>
          <xdr:txBody>
            <a:bodyPr rot="0" vert="horz" wrap="square" lIns="91440" tIns="45720" rIns="91440" bIns="45720" anchor="t" anchorCtr="0">
              <a:noAutofit/>
            </a:bodyPr>
            <a:lstStyle/>
            <a:p>
              <a:pPr>
                <a:lnSpc>
                  <a:spcPct val="115000"/>
                </a:lnSpc>
                <a:spcAft>
                  <a:spcPts val="1000"/>
                </a:spcAft>
              </a:pPr>
              <a:r>
                <a:rPr lang="de-DE" sz="1200" b="1" i="1">
                  <a:effectLst/>
                  <a:latin typeface="Arial" panose="020B0604020202020204" pitchFamily="34" charset="0"/>
                  <a:ea typeface="Calibri" panose="020F0502020204030204" pitchFamily="34" charset="0"/>
                  <a:cs typeface="Times New Roman" panose="02020603050405020304" pitchFamily="18" charset="0"/>
                </a:rPr>
                <a:t>Beispiel 2b: </a:t>
              </a:r>
              <a:r>
                <a:rPr lang="de-DE" sz="1200" i="1">
                  <a:effectLst/>
                  <a:latin typeface="Arial" panose="020B0604020202020204" pitchFamily="34" charset="0"/>
                  <a:ea typeface="Calibri" panose="020F0502020204030204" pitchFamily="34" charset="0"/>
                  <a:cs typeface="Times New Roman" panose="02020603050405020304" pitchFamily="18" charset="0"/>
                </a:rPr>
                <a:t>zwei Tarife im Verbrauchskorb Low. Listenpreis</a:t>
              </a:r>
              <a:endParaRPr lang="de-DE" sz="1200">
                <a:effectLst/>
                <a:latin typeface="Arial" panose="020B0604020202020204" pitchFamily="34" charset="0"/>
                <a:ea typeface="Calibri" panose="020F0502020204030204" pitchFamily="34" charset="0"/>
                <a:cs typeface="Times New Roman" panose="02020603050405020304" pitchFamily="18" charset="0"/>
              </a:endParaRPr>
            </a:p>
            <a:p>
              <a:pPr>
                <a:lnSpc>
                  <a:spcPct val="115000"/>
                </a:lnSpc>
                <a:spcAft>
                  <a:spcPts val="1000"/>
                </a:spcAft>
              </a:pPr>
              <a:r>
                <a:rPr lang="de-DE" sz="950" b="1" i="1">
                  <a:effectLst/>
                  <a:latin typeface="Arial" panose="020B0604020202020204" pitchFamily="34" charset="0"/>
                  <a:ea typeface="Calibri" panose="020F0502020204030204" pitchFamily="34" charset="0"/>
                  <a:cs typeface="Times New Roman" panose="02020603050405020304" pitchFamily="18" charset="0"/>
                </a:rPr>
                <a:t>Gegeben: </a:t>
              </a:r>
              <a:endParaRPr lang="de-DE" sz="950" b="1">
                <a:effectLst/>
                <a:latin typeface="Arial" panose="020B0604020202020204" pitchFamily="34" charset="0"/>
                <a:ea typeface="Calibri" panose="020F0502020204030204" pitchFamily="34" charset="0"/>
                <a:cs typeface="Times New Roman" panose="02020603050405020304" pitchFamily="18" charset="0"/>
              </a:endParaRPr>
            </a:p>
            <a:p>
              <a:pPr>
                <a:lnSpc>
                  <a:spcPct val="115000"/>
                </a:lnSpc>
                <a:spcAft>
                  <a:spcPts val="1000"/>
                </a:spcAft>
              </a:pPr>
              <a:r>
                <a:rPr lang="de-DE" sz="950" i="1">
                  <a:effectLst/>
                  <a:latin typeface="Arial" panose="020B0604020202020204" pitchFamily="34" charset="0"/>
                  <a:ea typeface="Calibri" panose="020F0502020204030204" pitchFamily="34" charset="0"/>
                  <a:cs typeface="Times New Roman" panose="02020603050405020304" pitchFamily="18" charset="0"/>
                </a:rPr>
                <a:t>Tarif 1 p.a.: 		5GB, 	500 Minuten, 	4G,	5 €/Monat, 	10.000 Kundenbasis; </a:t>
              </a:r>
              <a:endParaRPr lang="de-DE" sz="950">
                <a:effectLst/>
                <a:latin typeface="Arial" panose="020B0604020202020204" pitchFamily="34" charset="0"/>
                <a:ea typeface="Calibri" panose="020F0502020204030204" pitchFamily="34" charset="0"/>
                <a:cs typeface="Times New Roman" panose="02020603050405020304" pitchFamily="18" charset="0"/>
              </a:endParaRPr>
            </a:p>
            <a:p>
              <a:pPr>
                <a:lnSpc>
                  <a:spcPct val="115000"/>
                </a:lnSpc>
                <a:spcAft>
                  <a:spcPts val="1000"/>
                </a:spcAft>
              </a:pPr>
              <a:r>
                <a:rPr lang="de-DE" sz="950" i="1">
                  <a:effectLst/>
                  <a:latin typeface="Arial" panose="020B0604020202020204" pitchFamily="34" charset="0"/>
                  <a:ea typeface="Calibri" panose="020F0502020204030204" pitchFamily="34" charset="0"/>
                  <a:cs typeface="Times New Roman" panose="02020603050405020304" pitchFamily="18" charset="0"/>
                </a:rPr>
                <a:t>Tarif 2 p.a.: 		7GB, 	600 Minuten, 	4G,	10€/Monat,	20.000 Kundenbasis.</a:t>
              </a:r>
              <a:endParaRPr lang="de-DE" sz="950">
                <a:effectLst/>
                <a:latin typeface="Arial" panose="020B0604020202020204" pitchFamily="34" charset="0"/>
                <a:ea typeface="Calibri" panose="020F0502020204030204" pitchFamily="34" charset="0"/>
                <a:cs typeface="Times New Roman" panose="02020603050405020304" pitchFamily="18" charset="0"/>
              </a:endParaRPr>
            </a:p>
            <a:p>
              <a:pPr>
                <a:lnSpc>
                  <a:spcPct val="115000"/>
                </a:lnSpc>
                <a:spcAft>
                  <a:spcPts val="1000"/>
                </a:spcAft>
              </a:pPr>
              <a:r>
                <a:rPr lang="de-DE" sz="950" b="1" i="1">
                  <a:effectLst/>
                  <a:latin typeface="Arial" panose="020B0604020202020204" pitchFamily="34" charset="0"/>
                  <a:ea typeface="Calibri" panose="020F0502020204030204" pitchFamily="34" charset="0"/>
                  <a:cs typeface="Times New Roman" panose="02020603050405020304" pitchFamily="18" charset="0"/>
                </a:rPr>
                <a:t>Gesucht:</a:t>
              </a:r>
              <a:r>
                <a:rPr lang="de-DE" sz="950" i="1">
                  <a:effectLst/>
                  <a:latin typeface="Arial" panose="020B0604020202020204" pitchFamily="34" charset="0"/>
                  <a:ea typeface="Calibri" panose="020F0502020204030204" pitchFamily="34" charset="0"/>
                  <a:cs typeface="Times New Roman" panose="02020603050405020304" pitchFamily="18" charset="0"/>
                </a:rPr>
                <a:t>		Listenpreis </a:t>
              </a:r>
              <a:endParaRPr lang="de-DE" sz="950">
                <a:effectLst/>
                <a:latin typeface="Arial" panose="020B0604020202020204" pitchFamily="34" charset="0"/>
                <a:ea typeface="Calibri" panose="020F0502020204030204" pitchFamily="34" charset="0"/>
                <a:cs typeface="Times New Roman" panose="02020603050405020304" pitchFamily="18" charset="0"/>
              </a:endParaRPr>
            </a:p>
            <a:p>
              <a:pPr>
                <a:lnSpc>
                  <a:spcPct val="115000"/>
                </a:lnSpc>
                <a:spcAft>
                  <a:spcPts val="1000"/>
                </a:spcAft>
              </a:pPr>
              <a:r>
                <a:rPr lang="de-DE" sz="950" b="1" i="1">
                  <a:effectLst/>
                  <a:latin typeface="Arial" panose="020B0604020202020204" pitchFamily="34" charset="0"/>
                  <a:ea typeface="Calibri" panose="020F0502020204030204" pitchFamily="34" charset="0"/>
                  <a:cs typeface="Times New Roman" panose="02020603050405020304" pitchFamily="18" charset="0"/>
                </a:rPr>
                <a:t>Lösungsweg:</a:t>
              </a:r>
              <a:endParaRPr lang="de-DE" sz="950" b="1" i="0">
                <a:effectLst/>
                <a:latin typeface="Arial" panose="020B0604020202020204" pitchFamily="34" charset="0"/>
                <a:ea typeface="Calibri" panose="020F0502020204030204" pitchFamily="34" charset="0"/>
                <a:cs typeface="Times New Roman" panose="02020603050405020304" pitchFamily="18" charset="0"/>
              </a:endParaRPr>
            </a:p>
            <a:p>
              <a:pPr lvl="0">
                <a:lnSpc>
                  <a:spcPct val="115000"/>
                </a:lnSpc>
                <a:spcAft>
                  <a:spcPts val="1000"/>
                </a:spcAft>
              </a:pPr>
              <a:r>
                <a:rPr lang="de-DE" sz="950" i="0">
                  <a:effectLst/>
                  <a:latin typeface="Cambria Math" panose="02040503050406030204" pitchFamily="18" charset="0"/>
                  <a:cs typeface="Times New Roman" panose="02020603050405020304" pitchFamily="18" charset="0"/>
                </a:rPr>
                <a:t>〖</a:t>
              </a:r>
              <a:r>
                <a:rPr lang="de-DE" sz="950" i="0">
                  <a:effectLst/>
                  <a:latin typeface="Cambria Math" panose="02040503050406030204" pitchFamily="18" charset="0"/>
                  <a:ea typeface="Calibri" panose="020F0502020204030204" pitchFamily="34" charset="0"/>
                  <a:cs typeface="Times New Roman" panose="02020603050405020304" pitchFamily="18" charset="0"/>
                </a:rPr>
                <a:t>𝑀𝑖𝑡𝑡𝑒𝑙𝑤𝑒𝑟𝑡〗_𝑔𝑒𝑤𝑖𝑐ℎ𝑡𝑒𝑡=</a:t>
              </a:r>
              <a:r>
                <a:rPr lang="de-DE" sz="950" i="0">
                  <a:effectLst/>
                  <a:latin typeface="Cambria Math" panose="02040503050406030204" pitchFamily="18" charset="0"/>
                  <a:cs typeface="Times New Roman" panose="02020603050405020304" pitchFamily="18" charset="0"/>
                </a:rPr>
                <a:t>(</a:t>
              </a:r>
              <a:r>
                <a:rPr lang="de-DE" sz="950" i="0">
                  <a:effectLst/>
                  <a:latin typeface="+mn-lt"/>
                  <a:ea typeface="+mn-ea"/>
                  <a:cs typeface="+mn-cs"/>
                </a:rPr>
                <a:t>〖𝑃𝑟𝑒𝑖𝑠〗_(𝑇𝑎𝑟𝑖𝑓 1)  ×〖𝑀𝑒𝑛𝑔𝑒〗_(𝐾𝑢𝑛𝑑𝑒𝑛𝑏𝑎𝑠𝑖𝑠 1)</a:t>
              </a:r>
              <a:r>
                <a:rPr lang="de-DE" sz="950" i="0">
                  <a:effectLst/>
                  <a:latin typeface="Cambria Math" panose="02040503050406030204" pitchFamily="18" charset="0"/>
                  <a:ea typeface="+mn-ea"/>
                  <a:cs typeface="+mn-cs"/>
                </a:rPr>
                <a:t>)/〖</a:t>
              </a:r>
              <a:r>
                <a:rPr lang="de-DE" sz="950" i="0">
                  <a:effectLst/>
                  <a:latin typeface="Cambria Math" panose="02040503050406030204" pitchFamily="18" charset="0"/>
                  <a:ea typeface="Calibri" panose="020F0502020204030204" pitchFamily="34" charset="0"/>
                  <a:cs typeface="Times New Roman" panose="02020603050405020304" pitchFamily="18" charset="0"/>
                </a:rPr>
                <a:t>𝑀𝑒𝑛𝑔𝑒〗_(𝐾𝑢𝑛𝑑𝑒𝑛𝑏𝑎𝑠𝑖𝑠 𝑔𝑒𝑠𝑎𝑚𝑡) +</a:t>
              </a:r>
              <a:r>
                <a:rPr lang="de-DE" sz="950" i="0">
                  <a:effectLst/>
                  <a:latin typeface="Cambria Math" panose="02040503050406030204" pitchFamily="18" charset="0"/>
                  <a:cs typeface="Times New Roman" panose="02020603050405020304" pitchFamily="18" charset="0"/>
                </a:rPr>
                <a:t>(</a:t>
              </a:r>
              <a:r>
                <a:rPr lang="de-DE" sz="950" i="0">
                  <a:effectLst/>
                  <a:latin typeface="+mn-lt"/>
                  <a:ea typeface="+mn-ea"/>
                  <a:cs typeface="+mn-cs"/>
                </a:rPr>
                <a:t>〖𝑃𝑟𝑒𝑖𝑠〗_(𝑇𝑎𝑟𝑖𝑓 2)  ×〖𝑀𝑒𝑛𝑔𝑒〗_(𝐾𝑢𝑛𝑑𝑒𝑛𝑏𝑎𝑠𝑖𝑠 2)</a:t>
              </a:r>
              <a:r>
                <a:rPr lang="de-DE" sz="950" i="0">
                  <a:effectLst/>
                  <a:latin typeface="Cambria Math" panose="02040503050406030204" pitchFamily="18" charset="0"/>
                  <a:ea typeface="+mn-ea"/>
                  <a:cs typeface="+mn-cs"/>
                </a:rPr>
                <a:t>)/〖</a:t>
              </a:r>
              <a:r>
                <a:rPr lang="de-DE" sz="950" i="0">
                  <a:effectLst/>
                  <a:latin typeface="Cambria Math" panose="02040503050406030204" pitchFamily="18" charset="0"/>
                  <a:ea typeface="Calibri" panose="020F0502020204030204" pitchFamily="34" charset="0"/>
                  <a:cs typeface="Times New Roman" panose="02020603050405020304" pitchFamily="18" charset="0"/>
                </a:rPr>
                <a:t>𝑀𝑒𝑛𝑔𝑒〗_(𝐾𝑢𝑛𝑑𝑒𝑛𝑏𝑎𝑠𝑖𝑠 𝑔𝑒𝑠𝑎𝑚𝑡) </a:t>
              </a:r>
              <a:endParaRPr lang="de-DE" sz="950">
                <a:effectLst/>
                <a:latin typeface="Arial" panose="020B0604020202020204" pitchFamily="34" charset="0"/>
                <a:ea typeface="Calibri" panose="020F0502020204030204" pitchFamily="34" charset="0"/>
                <a:cs typeface="Times New Roman" panose="02020603050405020304" pitchFamily="18" charset="0"/>
              </a:endParaRPr>
            </a:p>
            <a:p>
              <a:pPr lvl="0">
                <a:lnSpc>
                  <a:spcPct val="115000"/>
                </a:lnSpc>
                <a:spcAft>
                  <a:spcPts val="1000"/>
                </a:spcAft>
              </a:pPr>
              <a:r>
                <a:rPr lang="de-DE" sz="950" i="0">
                  <a:effectLst/>
                  <a:latin typeface="Cambria Math" panose="02040503050406030204" pitchFamily="18" charset="0"/>
                  <a:cs typeface="Times New Roman" panose="02020603050405020304" pitchFamily="18" charset="0"/>
                </a:rPr>
                <a:t>〖</a:t>
              </a:r>
              <a:r>
                <a:rPr lang="de-DE" sz="950" i="0">
                  <a:effectLst/>
                  <a:latin typeface="Cambria Math" panose="02040503050406030204" pitchFamily="18" charset="0"/>
                  <a:ea typeface="Calibri" panose="020F0502020204030204" pitchFamily="34" charset="0"/>
                  <a:cs typeface="Times New Roman" panose="02020603050405020304" pitchFamily="18" charset="0"/>
                </a:rPr>
                <a:t>𝑀𝑖𝑡𝑡𝑒𝑙𝑤𝑒𝑟𝑡〗_𝑔𝑒𝑤𝑖𝑐ℎ𝑡𝑒𝑡=</a:t>
              </a:r>
              <a:r>
                <a:rPr lang="de-DE" sz="950" i="0">
                  <a:effectLst/>
                  <a:latin typeface="Cambria Math" panose="02040503050406030204" pitchFamily="18" charset="0"/>
                  <a:cs typeface="Times New Roman" panose="02020603050405020304" pitchFamily="18" charset="0"/>
                </a:rPr>
                <a:t>(</a:t>
              </a:r>
              <a:r>
                <a:rPr lang="de-DE" sz="950" i="0">
                  <a:effectLst/>
                  <a:latin typeface="+mn-lt"/>
                  <a:ea typeface="+mn-ea"/>
                  <a:cs typeface="+mn-cs"/>
                </a:rPr>
                <a:t>5€  ×10.000</a:t>
              </a:r>
              <a:r>
                <a:rPr lang="de-DE" sz="950" i="0">
                  <a:effectLst/>
                  <a:latin typeface="Cambria Math" panose="02040503050406030204" pitchFamily="18" charset="0"/>
                  <a:ea typeface="+mn-ea"/>
                  <a:cs typeface="+mn-cs"/>
                </a:rPr>
                <a:t>)/</a:t>
              </a:r>
              <a:r>
                <a:rPr lang="de-DE" sz="950" i="0">
                  <a:effectLst/>
                  <a:latin typeface="Cambria Math" panose="02040503050406030204" pitchFamily="18" charset="0"/>
                  <a:ea typeface="Calibri" panose="020F0502020204030204" pitchFamily="34" charset="0"/>
                  <a:cs typeface="Times New Roman" panose="02020603050405020304" pitchFamily="18" charset="0"/>
                </a:rPr>
                <a:t>30.000+</a:t>
              </a:r>
              <a:r>
                <a:rPr lang="de-DE" sz="950" i="0">
                  <a:effectLst/>
                  <a:latin typeface="Cambria Math" panose="02040503050406030204" pitchFamily="18" charset="0"/>
                  <a:cs typeface="Times New Roman" panose="02020603050405020304" pitchFamily="18" charset="0"/>
                </a:rPr>
                <a:t>(</a:t>
              </a:r>
              <a:r>
                <a:rPr lang="de-DE" sz="950" i="0">
                  <a:effectLst/>
                  <a:latin typeface="+mn-lt"/>
                  <a:ea typeface="+mn-ea"/>
                  <a:cs typeface="+mn-cs"/>
                </a:rPr>
                <a:t>10€  ×20.000</a:t>
              </a:r>
              <a:r>
                <a:rPr lang="de-DE" sz="950" i="0">
                  <a:effectLst/>
                  <a:latin typeface="Cambria Math" panose="02040503050406030204" pitchFamily="18" charset="0"/>
                  <a:ea typeface="+mn-ea"/>
                  <a:cs typeface="+mn-cs"/>
                </a:rPr>
                <a:t>)/</a:t>
              </a:r>
              <a:r>
                <a:rPr lang="de-DE" sz="950" i="0">
                  <a:effectLst/>
                  <a:latin typeface="Cambria Math" panose="02040503050406030204" pitchFamily="18" charset="0"/>
                  <a:ea typeface="Calibri" panose="020F0502020204030204" pitchFamily="34" charset="0"/>
                  <a:cs typeface="Times New Roman" panose="02020603050405020304" pitchFamily="18" charset="0"/>
                </a:rPr>
                <a:t>30.000</a:t>
              </a:r>
              <a:endParaRPr lang="de-DE" sz="950">
                <a:effectLst/>
                <a:latin typeface="Arial" panose="020B0604020202020204" pitchFamily="34" charset="0"/>
                <a:ea typeface="Calibri" panose="020F0502020204030204" pitchFamily="34" charset="0"/>
                <a:cs typeface="Times New Roman" panose="02020603050405020304" pitchFamily="18" charset="0"/>
              </a:endParaRPr>
            </a:p>
            <a:p>
              <a:pPr>
                <a:lnSpc>
                  <a:spcPct val="115000"/>
                </a:lnSpc>
                <a:spcAft>
                  <a:spcPts val="1000"/>
                </a:spcAft>
              </a:pPr>
              <a:r>
                <a:rPr lang="de-DE" sz="950" b="1" i="1">
                  <a:effectLst/>
                  <a:latin typeface="Arial" panose="020B0604020202020204" pitchFamily="34" charset="0"/>
                  <a:ea typeface="Calibri" panose="020F0502020204030204" pitchFamily="34" charset="0"/>
                  <a:cs typeface="Times New Roman" panose="02020603050405020304" pitchFamily="18" charset="0"/>
                </a:rPr>
                <a:t>Lösung:	</a:t>
              </a:r>
              <a:endParaRPr lang="de-DE" sz="950" i="1">
                <a:effectLst/>
                <a:latin typeface="Cambria Math" panose="02040503050406030204" pitchFamily="18" charset="0"/>
                <a:ea typeface="Calibri" panose="020F0502020204030204" pitchFamily="34" charset="0"/>
                <a:cs typeface="Times New Roman" panose="02020603050405020304" pitchFamily="18" charset="0"/>
              </a:endParaRPr>
            </a:p>
            <a:p>
              <a:pPr lvl="0">
                <a:lnSpc>
                  <a:spcPct val="115000"/>
                </a:lnSpc>
                <a:spcAft>
                  <a:spcPts val="1000"/>
                </a:spcAft>
              </a:pPr>
              <a:r>
                <a:rPr lang="de-DE" sz="950" i="0">
                  <a:effectLst/>
                  <a:latin typeface="Cambria Math" panose="02040503050406030204" pitchFamily="18" charset="0"/>
                  <a:cs typeface="Times New Roman" panose="02020603050405020304" pitchFamily="18" charset="0"/>
                </a:rPr>
                <a:t>〖</a:t>
              </a:r>
              <a:r>
                <a:rPr lang="de-DE" sz="950" i="0">
                  <a:effectLst/>
                  <a:latin typeface="Cambria Math" panose="02040503050406030204" pitchFamily="18" charset="0"/>
                  <a:ea typeface="Calibri" panose="020F0502020204030204" pitchFamily="34" charset="0"/>
                  <a:cs typeface="Times New Roman" panose="02020603050405020304" pitchFamily="18" charset="0"/>
                </a:rPr>
                <a:t>𝑀𝑖𝑡𝑡𝑒𝑙𝑤𝑒𝑟𝑡〗_𝑔𝑒𝑤𝑖𝑐ℎ𝑡𝑒𝑡=</a:t>
              </a:r>
              <a:r>
                <a:rPr lang="de-DE" sz="950" i="1">
                  <a:effectLst/>
                  <a:latin typeface="Arial" panose="020B0604020202020204" pitchFamily="34" charset="0"/>
                  <a:ea typeface="Calibri" panose="020F0502020204030204" pitchFamily="34" charset="0"/>
                  <a:cs typeface="Times New Roman" panose="02020603050405020304" pitchFamily="18" charset="0"/>
                </a:rPr>
                <a:t> </a:t>
              </a:r>
              <a:r>
                <a:rPr lang="de-DE" sz="950" i="1" u="dbl">
                  <a:effectLst/>
                  <a:latin typeface="Arial" panose="020B0604020202020204" pitchFamily="34" charset="0"/>
                  <a:ea typeface="Calibri" panose="020F0502020204030204" pitchFamily="34" charset="0"/>
                  <a:cs typeface="Times New Roman" panose="02020603050405020304" pitchFamily="18" charset="0"/>
                </a:rPr>
                <a:t>8,34 € pro Monat p.a.</a:t>
              </a:r>
              <a:r>
                <a:rPr lang="de-DE" sz="950" i="1">
                  <a:effectLst/>
                  <a:latin typeface="Arial" panose="020B0604020202020204" pitchFamily="34" charset="0"/>
                  <a:ea typeface="Calibri" panose="020F0502020204030204" pitchFamily="34" charset="0"/>
                  <a:cs typeface="Times New Roman" panose="02020603050405020304" pitchFamily="18" charset="0"/>
                </a:rPr>
                <a:t> </a:t>
              </a:r>
              <a:endParaRPr lang="de-DE" sz="950">
                <a:effectLst/>
                <a:latin typeface="Arial" panose="020B0604020202020204" pitchFamily="34" charset="0"/>
                <a:ea typeface="Calibri" panose="020F0502020204030204" pitchFamily="34" charset="0"/>
                <a:cs typeface="Times New Roman" panose="02020603050405020304" pitchFamily="18" charset="0"/>
              </a:endParaRPr>
            </a:p>
            <a:p>
              <a:pPr>
                <a:lnSpc>
                  <a:spcPct val="115000"/>
                </a:lnSpc>
                <a:spcAft>
                  <a:spcPts val="1000"/>
                </a:spcAft>
              </a:pPr>
              <a:r>
                <a:rPr lang="de-DE" sz="950" b="1" i="1">
                  <a:effectLst/>
                  <a:latin typeface="Arial" panose="020B0604020202020204" pitchFamily="34" charset="0"/>
                  <a:ea typeface="Calibri" panose="020F0502020204030204" pitchFamily="34" charset="0"/>
                  <a:cs typeface="Times New Roman" panose="02020603050405020304" pitchFamily="18" charset="0"/>
                </a:rPr>
                <a:t>Antwort:</a:t>
              </a:r>
              <a:r>
                <a:rPr lang="de-DE" sz="950" b="1" i="1" baseline="0">
                  <a:effectLst/>
                  <a:latin typeface="Arial" panose="020B0604020202020204" pitchFamily="34" charset="0"/>
                  <a:ea typeface="Calibri" panose="020F0502020204030204" pitchFamily="34" charset="0"/>
                  <a:cs typeface="Times New Roman" panose="02020603050405020304" pitchFamily="18" charset="0"/>
                </a:rPr>
                <a:t> </a:t>
              </a:r>
              <a:r>
                <a:rPr lang="de-DE" sz="950" i="1">
                  <a:effectLst/>
                  <a:latin typeface="Arial" panose="020B0604020202020204" pitchFamily="34" charset="0"/>
                  <a:ea typeface="Calibri" panose="020F0502020204030204" pitchFamily="34" charset="0"/>
                  <a:cs typeface="Times New Roman" panose="02020603050405020304" pitchFamily="18" charset="0"/>
                </a:rPr>
                <a:t>Der gewichtete Mittelwert aus den Tarifen p.a. Tarif 1 und Tarif 2 über die jeweilige Kundenbasis beträgt 8,34€ pro Monat für den Listenpreis.</a:t>
              </a:r>
              <a:endParaRPr lang="de-DE" sz="950">
                <a:effectLst/>
                <a:latin typeface="Arial" panose="020B0604020202020204" pitchFamily="34" charset="0"/>
                <a:ea typeface="Calibri" panose="020F0502020204030204" pitchFamily="34" charset="0"/>
                <a:cs typeface="Times New Roman" panose="02020603050405020304" pitchFamily="18" charset="0"/>
              </a:endParaRPr>
            </a:p>
          </xdr:txBody>
        </xdr:sp>
      </mc:Fallback>
    </mc:AlternateContent>
    <xdr:clientData/>
  </xdr:twoCellAnchor>
  <xdr:oneCellAnchor>
    <xdr:from>
      <xdr:col>1</xdr:col>
      <xdr:colOff>5443</xdr:colOff>
      <xdr:row>84</xdr:row>
      <xdr:rowOff>54429</xdr:rowOff>
    </xdr:from>
    <xdr:ext cx="10959703" cy="515084"/>
    <mc:AlternateContent xmlns:mc="http://schemas.openxmlformats.org/markup-compatibility/2006" xmlns:a14="http://schemas.microsoft.com/office/drawing/2010/main">
      <mc:Choice Requires="a14">
        <xdr:sp macro="" textlink="">
          <xdr:nvSpPr>
            <xdr:cNvPr id="7" name="Textfeld 6">
              <a:extLst>
                <a:ext uri="{FF2B5EF4-FFF2-40B4-BE49-F238E27FC236}">
                  <a16:creationId xmlns:a16="http://schemas.microsoft.com/office/drawing/2014/main" id="{34D442BE-40A4-4E77-8A91-66687846E303}"/>
                </a:ext>
              </a:extLst>
            </xdr:cNvPr>
            <xdr:cNvSpPr txBox="1"/>
          </xdr:nvSpPr>
          <xdr:spPr>
            <a:xfrm>
              <a:off x="5443" y="15604672"/>
              <a:ext cx="10959703" cy="515084"/>
            </a:xfrm>
            <a:prstGeom prst="rect">
              <a:avLst/>
            </a:prstGeom>
            <a:solidFill>
              <a:schemeClr val="bg1"/>
            </a:solidFill>
            <a:ln w="31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ctr">
              <a:noAutofit/>
            </a:bodyPr>
            <a:lstStyle/>
            <a:p>
              <a:pPr/>
              <a14:m>
                <m:oMathPara xmlns:m="http://schemas.openxmlformats.org/officeDocument/2006/math">
                  <m:oMathParaPr>
                    <m:jc m:val="centerGroup"/>
                  </m:oMathParaPr>
                  <m:oMath xmlns:m="http://schemas.openxmlformats.org/officeDocument/2006/math">
                    <m:sSub>
                      <m:sSubPr>
                        <m:ctrlPr>
                          <a:rPr lang="de-DE" sz="1100" i="1">
                            <a:solidFill>
                              <a:schemeClr val="tx1"/>
                            </a:solidFill>
                            <a:effectLst/>
                            <a:latin typeface="Cambria Math" panose="02040503050406030204" pitchFamily="18" charset="0"/>
                            <a:ea typeface="+mn-ea"/>
                            <a:cs typeface="+mn-cs"/>
                          </a:rPr>
                        </m:ctrlPr>
                      </m:sSubPr>
                      <m:e>
                        <m:r>
                          <a:rPr lang="de-DE" sz="1100" i="1">
                            <a:solidFill>
                              <a:schemeClr val="tx1"/>
                            </a:solidFill>
                            <a:effectLst/>
                            <a:latin typeface="Cambria Math" panose="02040503050406030204" pitchFamily="18" charset="0"/>
                            <a:ea typeface="+mn-ea"/>
                            <a:cs typeface="+mn-cs"/>
                          </a:rPr>
                          <m:t>𝑀𝑖𝑡𝑡𝑒𝑙𝑤𝑒𝑟𝑡</m:t>
                        </m:r>
                      </m:e>
                      <m:sub>
                        <m:r>
                          <a:rPr lang="de-DE" sz="1100" i="1">
                            <a:solidFill>
                              <a:schemeClr val="tx1"/>
                            </a:solidFill>
                            <a:effectLst/>
                            <a:latin typeface="Cambria Math" panose="02040503050406030204" pitchFamily="18" charset="0"/>
                            <a:ea typeface="+mn-ea"/>
                            <a:cs typeface="+mn-cs"/>
                          </a:rPr>
                          <m:t>𝑔𝑒𝑤𝑖𝑐h𝑡𝑒𝑡</m:t>
                        </m:r>
                      </m:sub>
                    </m:sSub>
                    <m:r>
                      <a:rPr lang="de-DE" sz="1100" i="1">
                        <a:solidFill>
                          <a:schemeClr val="tx1"/>
                        </a:solidFill>
                        <a:effectLst/>
                        <a:latin typeface="Cambria Math" panose="02040503050406030204" pitchFamily="18" charset="0"/>
                        <a:ea typeface="+mn-ea"/>
                        <a:cs typeface="+mn-cs"/>
                      </a:rPr>
                      <m:t>=</m:t>
                    </m:r>
                    <m:f>
                      <m:fPr>
                        <m:ctrlPr>
                          <a:rPr lang="de-DE" sz="1100" i="1">
                            <a:solidFill>
                              <a:schemeClr val="tx1"/>
                            </a:solidFill>
                            <a:effectLst/>
                            <a:latin typeface="Cambria Math" panose="02040503050406030204" pitchFamily="18" charset="0"/>
                            <a:ea typeface="+mn-ea"/>
                            <a:cs typeface="+mn-cs"/>
                          </a:rPr>
                        </m:ctrlPr>
                      </m:fPr>
                      <m:num>
                        <m:sSub>
                          <m:sSubPr>
                            <m:ctrlPr>
                              <a:rPr lang="de-DE" sz="1100" i="1">
                                <a:solidFill>
                                  <a:schemeClr val="tx1"/>
                                </a:solidFill>
                                <a:effectLst/>
                                <a:latin typeface="Cambria Math" panose="02040503050406030204" pitchFamily="18" charset="0"/>
                                <a:ea typeface="+mn-ea"/>
                                <a:cs typeface="+mn-cs"/>
                              </a:rPr>
                            </m:ctrlPr>
                          </m:sSubPr>
                          <m:e>
                            <m:r>
                              <a:rPr lang="de-DE" sz="1100" i="1">
                                <a:solidFill>
                                  <a:schemeClr val="tx1"/>
                                </a:solidFill>
                                <a:effectLst/>
                                <a:latin typeface="Cambria Math" panose="02040503050406030204" pitchFamily="18" charset="0"/>
                                <a:ea typeface="+mn-ea"/>
                                <a:cs typeface="+mn-cs"/>
                              </a:rPr>
                              <m:t>𝑃𝑟𝑒𝑖𝑠</m:t>
                            </m:r>
                            <m:r>
                              <a:rPr lang="de-DE" sz="1100" i="1">
                                <a:solidFill>
                                  <a:schemeClr val="tx1"/>
                                </a:solidFill>
                                <a:effectLst/>
                                <a:latin typeface="Cambria Math" panose="02040503050406030204" pitchFamily="18" charset="0"/>
                                <a:ea typeface="+mn-ea"/>
                                <a:cs typeface="+mn-cs"/>
                              </a:rPr>
                              <m:t>/</m:t>
                            </m:r>
                            <m:r>
                              <a:rPr lang="de-DE" sz="1100" i="1">
                                <a:solidFill>
                                  <a:schemeClr val="tx1"/>
                                </a:solidFill>
                                <a:effectLst/>
                                <a:latin typeface="Cambria Math" panose="02040503050406030204" pitchFamily="18" charset="0"/>
                                <a:ea typeface="+mn-ea"/>
                                <a:cs typeface="+mn-cs"/>
                              </a:rPr>
                              <m:t>𝐷𝑎𝑡𝑒𝑛𝑚𝑒𝑛𝑔𝑒</m:t>
                            </m:r>
                          </m:e>
                          <m:sub>
                            <m:r>
                              <a:rPr lang="de-DE" sz="1100" i="1">
                                <a:solidFill>
                                  <a:schemeClr val="tx1"/>
                                </a:solidFill>
                                <a:effectLst/>
                                <a:latin typeface="Cambria Math" panose="02040503050406030204" pitchFamily="18" charset="0"/>
                                <a:ea typeface="+mn-ea"/>
                                <a:cs typeface="+mn-cs"/>
                              </a:rPr>
                              <m:t>𝑇𝑎𝑟𝑖𝑓</m:t>
                            </m:r>
                            <m:r>
                              <a:rPr lang="de-DE" sz="1100" i="1">
                                <a:solidFill>
                                  <a:schemeClr val="tx1"/>
                                </a:solidFill>
                                <a:effectLst/>
                                <a:latin typeface="Cambria Math" panose="02040503050406030204" pitchFamily="18" charset="0"/>
                                <a:ea typeface="+mn-ea"/>
                                <a:cs typeface="+mn-cs"/>
                              </a:rPr>
                              <m:t> 1</m:t>
                            </m:r>
                          </m:sub>
                        </m:sSub>
                        <m:r>
                          <a:rPr lang="de-DE" sz="1100" i="1">
                            <a:solidFill>
                              <a:schemeClr val="tx1"/>
                            </a:solidFill>
                            <a:effectLst/>
                            <a:latin typeface="Cambria Math" panose="02040503050406030204" pitchFamily="18" charset="0"/>
                            <a:ea typeface="+mn-ea"/>
                            <a:cs typeface="+mn-cs"/>
                          </a:rPr>
                          <m:t> ×</m:t>
                        </m:r>
                        <m:sSub>
                          <m:sSubPr>
                            <m:ctrlPr>
                              <a:rPr lang="de-DE" sz="1100" i="1">
                                <a:solidFill>
                                  <a:schemeClr val="tx1"/>
                                </a:solidFill>
                                <a:effectLst/>
                                <a:latin typeface="Cambria Math" panose="02040503050406030204" pitchFamily="18" charset="0"/>
                                <a:ea typeface="+mn-ea"/>
                                <a:cs typeface="+mn-cs"/>
                              </a:rPr>
                            </m:ctrlPr>
                          </m:sSubPr>
                          <m:e>
                            <m:r>
                              <a:rPr lang="de-DE" sz="1100" i="1">
                                <a:solidFill>
                                  <a:schemeClr val="tx1"/>
                                </a:solidFill>
                                <a:effectLst/>
                                <a:latin typeface="Cambria Math" panose="02040503050406030204" pitchFamily="18" charset="0"/>
                                <a:ea typeface="+mn-ea"/>
                                <a:cs typeface="+mn-cs"/>
                              </a:rPr>
                              <m:t>𝑀𝑒𝑛𝑔𝑒</m:t>
                            </m:r>
                          </m:e>
                          <m:sub>
                            <m:r>
                              <a:rPr lang="de-DE" sz="1100" i="1">
                                <a:solidFill>
                                  <a:schemeClr val="tx1"/>
                                </a:solidFill>
                                <a:effectLst/>
                                <a:latin typeface="Cambria Math" panose="02040503050406030204" pitchFamily="18" charset="0"/>
                                <a:ea typeface="+mn-ea"/>
                                <a:cs typeface="+mn-cs"/>
                              </a:rPr>
                              <m:t>𝐾𝑢𝑛𝑑𝑒𝑛𝑏𝑎𝑠𝑖𝑠</m:t>
                            </m:r>
                            <m:r>
                              <a:rPr lang="de-DE" sz="1100" i="1">
                                <a:solidFill>
                                  <a:schemeClr val="tx1"/>
                                </a:solidFill>
                                <a:effectLst/>
                                <a:latin typeface="Cambria Math" panose="02040503050406030204" pitchFamily="18" charset="0"/>
                                <a:ea typeface="+mn-ea"/>
                                <a:cs typeface="+mn-cs"/>
                              </a:rPr>
                              <m:t> 1</m:t>
                            </m:r>
                          </m:sub>
                        </m:sSub>
                      </m:num>
                      <m:den>
                        <m:sSub>
                          <m:sSubPr>
                            <m:ctrlPr>
                              <a:rPr lang="de-DE" sz="1100" i="1">
                                <a:solidFill>
                                  <a:schemeClr val="tx1"/>
                                </a:solidFill>
                                <a:effectLst/>
                                <a:latin typeface="Cambria Math" panose="02040503050406030204" pitchFamily="18" charset="0"/>
                                <a:ea typeface="+mn-ea"/>
                                <a:cs typeface="+mn-cs"/>
                              </a:rPr>
                            </m:ctrlPr>
                          </m:sSubPr>
                          <m:e>
                            <m:r>
                              <a:rPr lang="de-DE" sz="1100" i="1">
                                <a:solidFill>
                                  <a:schemeClr val="tx1"/>
                                </a:solidFill>
                                <a:effectLst/>
                                <a:latin typeface="Cambria Math" panose="02040503050406030204" pitchFamily="18" charset="0"/>
                                <a:ea typeface="+mn-ea"/>
                                <a:cs typeface="+mn-cs"/>
                              </a:rPr>
                              <m:t>𝑀𝑒𝑛𝑔𝑒</m:t>
                            </m:r>
                          </m:e>
                          <m:sub>
                            <m:r>
                              <a:rPr lang="de-DE" sz="1100" i="1">
                                <a:solidFill>
                                  <a:schemeClr val="tx1"/>
                                </a:solidFill>
                                <a:effectLst/>
                                <a:latin typeface="Cambria Math" panose="02040503050406030204" pitchFamily="18" charset="0"/>
                                <a:ea typeface="+mn-ea"/>
                                <a:cs typeface="+mn-cs"/>
                              </a:rPr>
                              <m:t>𝐾𝑢𝑛𝑑𝑒𝑛𝑏𝑎𝑠𝑖𝑠</m:t>
                            </m:r>
                            <m:r>
                              <a:rPr lang="de-DE" sz="1100" i="1">
                                <a:solidFill>
                                  <a:schemeClr val="tx1"/>
                                </a:solidFill>
                                <a:effectLst/>
                                <a:latin typeface="Cambria Math" panose="02040503050406030204" pitchFamily="18" charset="0"/>
                                <a:ea typeface="+mn-ea"/>
                                <a:cs typeface="+mn-cs"/>
                              </a:rPr>
                              <m:t> </m:t>
                            </m:r>
                            <m:r>
                              <a:rPr lang="de-DE" sz="1100" i="1">
                                <a:solidFill>
                                  <a:schemeClr val="tx1"/>
                                </a:solidFill>
                                <a:effectLst/>
                                <a:latin typeface="Cambria Math" panose="02040503050406030204" pitchFamily="18" charset="0"/>
                                <a:ea typeface="+mn-ea"/>
                                <a:cs typeface="+mn-cs"/>
                              </a:rPr>
                              <m:t>𝑔𝑒𝑠𝑎𝑚𝑡</m:t>
                            </m:r>
                          </m:sub>
                        </m:sSub>
                      </m:den>
                    </m:f>
                    <m:r>
                      <a:rPr lang="de-DE" sz="1100" i="1">
                        <a:solidFill>
                          <a:schemeClr val="tx1"/>
                        </a:solidFill>
                        <a:effectLst/>
                        <a:latin typeface="Cambria Math" panose="02040503050406030204" pitchFamily="18" charset="0"/>
                        <a:ea typeface="+mn-ea"/>
                        <a:cs typeface="+mn-cs"/>
                      </a:rPr>
                      <m:t>+</m:t>
                    </m:r>
                    <m:f>
                      <m:fPr>
                        <m:ctrlPr>
                          <a:rPr lang="de-DE" sz="1100" i="1">
                            <a:solidFill>
                              <a:schemeClr val="tx1"/>
                            </a:solidFill>
                            <a:effectLst/>
                            <a:latin typeface="Cambria Math" panose="02040503050406030204" pitchFamily="18" charset="0"/>
                            <a:ea typeface="+mn-ea"/>
                            <a:cs typeface="+mn-cs"/>
                          </a:rPr>
                        </m:ctrlPr>
                      </m:fPr>
                      <m:num>
                        <m:sSub>
                          <m:sSubPr>
                            <m:ctrlPr>
                              <a:rPr lang="de-DE" sz="1100" i="1">
                                <a:solidFill>
                                  <a:schemeClr val="tx1"/>
                                </a:solidFill>
                                <a:effectLst/>
                                <a:latin typeface="Cambria Math" panose="02040503050406030204" pitchFamily="18" charset="0"/>
                                <a:ea typeface="+mn-ea"/>
                                <a:cs typeface="+mn-cs"/>
                              </a:rPr>
                            </m:ctrlPr>
                          </m:sSubPr>
                          <m:e>
                            <m:r>
                              <a:rPr lang="de-DE" sz="1100" i="1">
                                <a:solidFill>
                                  <a:schemeClr val="tx1"/>
                                </a:solidFill>
                                <a:effectLst/>
                                <a:latin typeface="Cambria Math" panose="02040503050406030204" pitchFamily="18" charset="0"/>
                                <a:ea typeface="+mn-ea"/>
                                <a:cs typeface="+mn-cs"/>
                              </a:rPr>
                              <m:t>𝑃𝑟𝑒𝑖𝑠</m:t>
                            </m:r>
                            <m:r>
                              <a:rPr lang="de-DE" sz="1100" i="1">
                                <a:solidFill>
                                  <a:schemeClr val="tx1"/>
                                </a:solidFill>
                                <a:effectLst/>
                                <a:latin typeface="Cambria Math" panose="02040503050406030204" pitchFamily="18" charset="0"/>
                                <a:ea typeface="+mn-ea"/>
                                <a:cs typeface="+mn-cs"/>
                              </a:rPr>
                              <m:t>/</m:t>
                            </m:r>
                            <m:r>
                              <a:rPr lang="de-DE" sz="1100" i="1">
                                <a:solidFill>
                                  <a:schemeClr val="tx1"/>
                                </a:solidFill>
                                <a:effectLst/>
                                <a:latin typeface="Cambria Math" panose="02040503050406030204" pitchFamily="18" charset="0"/>
                                <a:ea typeface="+mn-ea"/>
                                <a:cs typeface="+mn-cs"/>
                              </a:rPr>
                              <m:t>𝐷𝑎𝑡𝑒𝑛𝑚𝑒𝑛𝑔𝑒</m:t>
                            </m:r>
                          </m:e>
                          <m:sub>
                            <m:r>
                              <a:rPr lang="de-DE" sz="1100" i="1">
                                <a:solidFill>
                                  <a:schemeClr val="tx1"/>
                                </a:solidFill>
                                <a:effectLst/>
                                <a:latin typeface="Cambria Math" panose="02040503050406030204" pitchFamily="18" charset="0"/>
                                <a:ea typeface="+mn-ea"/>
                                <a:cs typeface="+mn-cs"/>
                              </a:rPr>
                              <m:t>𝑇𝑎𝑟𝑖𝑓</m:t>
                            </m:r>
                            <m:r>
                              <a:rPr lang="de-DE" sz="1100" i="1">
                                <a:solidFill>
                                  <a:schemeClr val="tx1"/>
                                </a:solidFill>
                                <a:effectLst/>
                                <a:latin typeface="Cambria Math" panose="02040503050406030204" pitchFamily="18" charset="0"/>
                                <a:ea typeface="+mn-ea"/>
                                <a:cs typeface="+mn-cs"/>
                              </a:rPr>
                              <m:t> 2</m:t>
                            </m:r>
                          </m:sub>
                        </m:sSub>
                        <m:r>
                          <a:rPr lang="de-DE" sz="1100" i="1">
                            <a:solidFill>
                              <a:schemeClr val="tx1"/>
                            </a:solidFill>
                            <a:effectLst/>
                            <a:latin typeface="Cambria Math" panose="02040503050406030204" pitchFamily="18" charset="0"/>
                            <a:ea typeface="+mn-ea"/>
                            <a:cs typeface="+mn-cs"/>
                          </a:rPr>
                          <m:t> ×</m:t>
                        </m:r>
                        <m:sSub>
                          <m:sSubPr>
                            <m:ctrlPr>
                              <a:rPr lang="de-DE" sz="1100" i="1">
                                <a:solidFill>
                                  <a:schemeClr val="tx1"/>
                                </a:solidFill>
                                <a:effectLst/>
                                <a:latin typeface="Cambria Math" panose="02040503050406030204" pitchFamily="18" charset="0"/>
                                <a:ea typeface="+mn-ea"/>
                                <a:cs typeface="+mn-cs"/>
                              </a:rPr>
                            </m:ctrlPr>
                          </m:sSubPr>
                          <m:e>
                            <m:r>
                              <a:rPr lang="de-DE" sz="1100" i="1">
                                <a:solidFill>
                                  <a:schemeClr val="tx1"/>
                                </a:solidFill>
                                <a:effectLst/>
                                <a:latin typeface="Cambria Math" panose="02040503050406030204" pitchFamily="18" charset="0"/>
                                <a:ea typeface="+mn-ea"/>
                                <a:cs typeface="+mn-cs"/>
                              </a:rPr>
                              <m:t>𝑀𝑒𝑛𝑔𝑒</m:t>
                            </m:r>
                          </m:e>
                          <m:sub>
                            <m:r>
                              <a:rPr lang="de-DE" sz="1100" i="1">
                                <a:solidFill>
                                  <a:schemeClr val="tx1"/>
                                </a:solidFill>
                                <a:effectLst/>
                                <a:latin typeface="Cambria Math" panose="02040503050406030204" pitchFamily="18" charset="0"/>
                                <a:ea typeface="+mn-ea"/>
                                <a:cs typeface="+mn-cs"/>
                              </a:rPr>
                              <m:t>𝐾𝑢𝑛𝑑𝑒𝑛𝑏𝑎𝑠𝑖𝑠</m:t>
                            </m:r>
                            <m:r>
                              <a:rPr lang="de-DE" sz="1100" i="1">
                                <a:solidFill>
                                  <a:schemeClr val="tx1"/>
                                </a:solidFill>
                                <a:effectLst/>
                                <a:latin typeface="Cambria Math" panose="02040503050406030204" pitchFamily="18" charset="0"/>
                                <a:ea typeface="+mn-ea"/>
                                <a:cs typeface="+mn-cs"/>
                              </a:rPr>
                              <m:t> 2</m:t>
                            </m:r>
                          </m:sub>
                        </m:sSub>
                      </m:num>
                      <m:den>
                        <m:sSub>
                          <m:sSubPr>
                            <m:ctrlPr>
                              <a:rPr lang="de-DE" sz="1100" i="1">
                                <a:solidFill>
                                  <a:schemeClr val="tx1"/>
                                </a:solidFill>
                                <a:effectLst/>
                                <a:latin typeface="Cambria Math" panose="02040503050406030204" pitchFamily="18" charset="0"/>
                                <a:ea typeface="+mn-ea"/>
                                <a:cs typeface="+mn-cs"/>
                              </a:rPr>
                            </m:ctrlPr>
                          </m:sSubPr>
                          <m:e>
                            <m:r>
                              <a:rPr lang="de-DE" sz="1100" i="1">
                                <a:solidFill>
                                  <a:schemeClr val="tx1"/>
                                </a:solidFill>
                                <a:effectLst/>
                                <a:latin typeface="Cambria Math" panose="02040503050406030204" pitchFamily="18" charset="0"/>
                                <a:ea typeface="+mn-ea"/>
                                <a:cs typeface="+mn-cs"/>
                              </a:rPr>
                              <m:t>𝑀𝑒𝑛𝑔𝑒</m:t>
                            </m:r>
                          </m:e>
                          <m:sub>
                            <m:r>
                              <a:rPr lang="de-DE" sz="1100" i="1">
                                <a:solidFill>
                                  <a:schemeClr val="tx1"/>
                                </a:solidFill>
                                <a:effectLst/>
                                <a:latin typeface="Cambria Math" panose="02040503050406030204" pitchFamily="18" charset="0"/>
                                <a:ea typeface="+mn-ea"/>
                                <a:cs typeface="+mn-cs"/>
                              </a:rPr>
                              <m:t>𝐾𝑢𝑛𝑑𝑒𝑛𝑏𝑎𝑠𝑖𝑠</m:t>
                            </m:r>
                            <m:r>
                              <a:rPr lang="de-DE" sz="1100" i="1">
                                <a:solidFill>
                                  <a:schemeClr val="tx1"/>
                                </a:solidFill>
                                <a:effectLst/>
                                <a:latin typeface="Cambria Math" panose="02040503050406030204" pitchFamily="18" charset="0"/>
                                <a:ea typeface="+mn-ea"/>
                                <a:cs typeface="+mn-cs"/>
                              </a:rPr>
                              <m:t> </m:t>
                            </m:r>
                            <m:r>
                              <a:rPr lang="de-DE" sz="1100" i="1">
                                <a:solidFill>
                                  <a:schemeClr val="tx1"/>
                                </a:solidFill>
                                <a:effectLst/>
                                <a:latin typeface="Cambria Math" panose="02040503050406030204" pitchFamily="18" charset="0"/>
                                <a:ea typeface="+mn-ea"/>
                                <a:cs typeface="+mn-cs"/>
                              </a:rPr>
                              <m:t>𝑔𝑒𝑠𝑎𝑚𝑡</m:t>
                            </m:r>
                          </m:sub>
                        </m:sSub>
                      </m:den>
                    </m:f>
                    <m:r>
                      <a:rPr lang="de-DE" sz="1100" i="1">
                        <a:solidFill>
                          <a:schemeClr val="tx1"/>
                        </a:solidFill>
                        <a:effectLst/>
                        <a:latin typeface="Cambria Math" panose="02040503050406030204" pitchFamily="18" charset="0"/>
                        <a:ea typeface="+mn-ea"/>
                        <a:cs typeface="+mn-cs"/>
                      </a:rPr>
                      <m:t>+…+</m:t>
                    </m:r>
                    <m:f>
                      <m:fPr>
                        <m:ctrlPr>
                          <a:rPr lang="de-DE" sz="1100" i="1">
                            <a:solidFill>
                              <a:schemeClr val="tx1"/>
                            </a:solidFill>
                            <a:effectLst/>
                            <a:latin typeface="Cambria Math" panose="02040503050406030204" pitchFamily="18" charset="0"/>
                            <a:ea typeface="+mn-ea"/>
                            <a:cs typeface="+mn-cs"/>
                          </a:rPr>
                        </m:ctrlPr>
                      </m:fPr>
                      <m:num>
                        <m:sSub>
                          <m:sSubPr>
                            <m:ctrlPr>
                              <a:rPr lang="de-DE" sz="1100" i="1">
                                <a:solidFill>
                                  <a:schemeClr val="tx1"/>
                                </a:solidFill>
                                <a:effectLst/>
                                <a:latin typeface="Cambria Math" panose="02040503050406030204" pitchFamily="18" charset="0"/>
                                <a:ea typeface="+mn-ea"/>
                                <a:cs typeface="+mn-cs"/>
                              </a:rPr>
                            </m:ctrlPr>
                          </m:sSubPr>
                          <m:e>
                            <m:r>
                              <a:rPr lang="de-DE" sz="1100" i="1">
                                <a:solidFill>
                                  <a:schemeClr val="tx1"/>
                                </a:solidFill>
                                <a:effectLst/>
                                <a:latin typeface="Cambria Math" panose="02040503050406030204" pitchFamily="18" charset="0"/>
                                <a:ea typeface="+mn-ea"/>
                                <a:cs typeface="+mn-cs"/>
                              </a:rPr>
                              <m:t>𝑃𝑟𝑒𝑖𝑠</m:t>
                            </m:r>
                            <m:r>
                              <a:rPr lang="de-DE" sz="1100" i="1">
                                <a:solidFill>
                                  <a:schemeClr val="tx1"/>
                                </a:solidFill>
                                <a:effectLst/>
                                <a:latin typeface="Cambria Math" panose="02040503050406030204" pitchFamily="18" charset="0"/>
                                <a:ea typeface="+mn-ea"/>
                                <a:cs typeface="+mn-cs"/>
                              </a:rPr>
                              <m:t>/</m:t>
                            </m:r>
                            <m:r>
                              <a:rPr lang="de-DE" sz="1100" i="1">
                                <a:solidFill>
                                  <a:schemeClr val="tx1"/>
                                </a:solidFill>
                                <a:effectLst/>
                                <a:latin typeface="Cambria Math" panose="02040503050406030204" pitchFamily="18" charset="0"/>
                                <a:ea typeface="+mn-ea"/>
                                <a:cs typeface="+mn-cs"/>
                              </a:rPr>
                              <m:t>𝐷𝑎𝑡𝑒𝑛𝑚𝑒𝑛𝑔𝑒</m:t>
                            </m:r>
                          </m:e>
                          <m:sub>
                            <m:r>
                              <a:rPr lang="de-DE" sz="1100" i="1">
                                <a:solidFill>
                                  <a:schemeClr val="tx1"/>
                                </a:solidFill>
                                <a:effectLst/>
                                <a:latin typeface="Cambria Math" panose="02040503050406030204" pitchFamily="18" charset="0"/>
                                <a:ea typeface="+mn-ea"/>
                                <a:cs typeface="+mn-cs"/>
                              </a:rPr>
                              <m:t>𝑇𝑎𝑟𝑖𝑓</m:t>
                            </m:r>
                            <m:r>
                              <a:rPr lang="de-DE" sz="1100" i="1">
                                <a:solidFill>
                                  <a:schemeClr val="tx1"/>
                                </a:solidFill>
                                <a:effectLst/>
                                <a:latin typeface="Cambria Math" panose="02040503050406030204" pitchFamily="18" charset="0"/>
                                <a:ea typeface="+mn-ea"/>
                                <a:cs typeface="+mn-cs"/>
                              </a:rPr>
                              <m:t> </m:t>
                            </m:r>
                            <m:r>
                              <a:rPr lang="de-DE" sz="1100" i="1">
                                <a:solidFill>
                                  <a:schemeClr val="tx1"/>
                                </a:solidFill>
                                <a:effectLst/>
                                <a:latin typeface="Cambria Math" panose="02040503050406030204" pitchFamily="18" charset="0"/>
                                <a:ea typeface="+mn-ea"/>
                                <a:cs typeface="+mn-cs"/>
                              </a:rPr>
                              <m:t>𝑥</m:t>
                            </m:r>
                          </m:sub>
                        </m:sSub>
                        <m:r>
                          <a:rPr lang="de-DE" sz="1100" i="1">
                            <a:solidFill>
                              <a:schemeClr val="tx1"/>
                            </a:solidFill>
                            <a:effectLst/>
                            <a:latin typeface="Cambria Math" panose="02040503050406030204" pitchFamily="18" charset="0"/>
                            <a:ea typeface="+mn-ea"/>
                            <a:cs typeface="+mn-cs"/>
                          </a:rPr>
                          <m:t> ×</m:t>
                        </m:r>
                        <m:sSub>
                          <m:sSubPr>
                            <m:ctrlPr>
                              <a:rPr lang="de-DE" sz="1100" i="1">
                                <a:solidFill>
                                  <a:schemeClr val="tx1"/>
                                </a:solidFill>
                                <a:effectLst/>
                                <a:latin typeface="Cambria Math" panose="02040503050406030204" pitchFamily="18" charset="0"/>
                                <a:ea typeface="+mn-ea"/>
                                <a:cs typeface="+mn-cs"/>
                              </a:rPr>
                            </m:ctrlPr>
                          </m:sSubPr>
                          <m:e>
                            <m:r>
                              <a:rPr lang="de-DE" sz="1100" i="1">
                                <a:solidFill>
                                  <a:schemeClr val="tx1"/>
                                </a:solidFill>
                                <a:effectLst/>
                                <a:latin typeface="Cambria Math" panose="02040503050406030204" pitchFamily="18" charset="0"/>
                                <a:ea typeface="+mn-ea"/>
                                <a:cs typeface="+mn-cs"/>
                              </a:rPr>
                              <m:t>𝑀𝑒𝑛𝑔𝑒</m:t>
                            </m:r>
                          </m:e>
                          <m:sub>
                            <m:r>
                              <a:rPr lang="de-DE" sz="1100" i="1">
                                <a:solidFill>
                                  <a:schemeClr val="tx1"/>
                                </a:solidFill>
                                <a:effectLst/>
                                <a:latin typeface="Cambria Math" panose="02040503050406030204" pitchFamily="18" charset="0"/>
                                <a:ea typeface="+mn-ea"/>
                                <a:cs typeface="+mn-cs"/>
                              </a:rPr>
                              <m:t>𝐾𝑢𝑛𝑑𝑒𝑛𝑏𝑎𝑠𝑖𝑠</m:t>
                            </m:r>
                            <m:r>
                              <a:rPr lang="de-DE" sz="1100" i="1">
                                <a:solidFill>
                                  <a:schemeClr val="tx1"/>
                                </a:solidFill>
                                <a:effectLst/>
                                <a:latin typeface="Cambria Math" panose="02040503050406030204" pitchFamily="18" charset="0"/>
                                <a:ea typeface="+mn-ea"/>
                                <a:cs typeface="+mn-cs"/>
                              </a:rPr>
                              <m:t> </m:t>
                            </m:r>
                            <m:r>
                              <a:rPr lang="de-DE" sz="1100" i="1">
                                <a:solidFill>
                                  <a:schemeClr val="tx1"/>
                                </a:solidFill>
                                <a:effectLst/>
                                <a:latin typeface="Cambria Math" panose="02040503050406030204" pitchFamily="18" charset="0"/>
                                <a:ea typeface="+mn-ea"/>
                                <a:cs typeface="+mn-cs"/>
                              </a:rPr>
                              <m:t>𝑥</m:t>
                            </m:r>
                          </m:sub>
                        </m:sSub>
                      </m:num>
                      <m:den>
                        <m:sSub>
                          <m:sSubPr>
                            <m:ctrlPr>
                              <a:rPr lang="de-DE" sz="1100" i="1">
                                <a:solidFill>
                                  <a:schemeClr val="tx1"/>
                                </a:solidFill>
                                <a:effectLst/>
                                <a:latin typeface="Cambria Math" panose="02040503050406030204" pitchFamily="18" charset="0"/>
                                <a:ea typeface="+mn-ea"/>
                                <a:cs typeface="+mn-cs"/>
                              </a:rPr>
                            </m:ctrlPr>
                          </m:sSubPr>
                          <m:e>
                            <m:r>
                              <a:rPr lang="de-DE" sz="1100" i="1">
                                <a:solidFill>
                                  <a:schemeClr val="tx1"/>
                                </a:solidFill>
                                <a:effectLst/>
                                <a:latin typeface="Cambria Math" panose="02040503050406030204" pitchFamily="18" charset="0"/>
                                <a:ea typeface="+mn-ea"/>
                                <a:cs typeface="+mn-cs"/>
                              </a:rPr>
                              <m:t>𝑀𝑒𝑛𝑔𝑒</m:t>
                            </m:r>
                          </m:e>
                          <m:sub>
                            <m:r>
                              <a:rPr lang="de-DE" sz="1100" i="1">
                                <a:solidFill>
                                  <a:schemeClr val="tx1"/>
                                </a:solidFill>
                                <a:effectLst/>
                                <a:latin typeface="Cambria Math" panose="02040503050406030204" pitchFamily="18" charset="0"/>
                                <a:ea typeface="+mn-ea"/>
                                <a:cs typeface="+mn-cs"/>
                              </a:rPr>
                              <m:t>𝐾𝑢𝑛𝑑𝑒𝑛𝑏𝑎𝑠𝑖𝑠</m:t>
                            </m:r>
                            <m:r>
                              <a:rPr lang="de-DE" sz="1100" i="1">
                                <a:solidFill>
                                  <a:schemeClr val="tx1"/>
                                </a:solidFill>
                                <a:effectLst/>
                                <a:latin typeface="Cambria Math" panose="02040503050406030204" pitchFamily="18" charset="0"/>
                                <a:ea typeface="+mn-ea"/>
                                <a:cs typeface="+mn-cs"/>
                              </a:rPr>
                              <m:t> </m:t>
                            </m:r>
                            <m:r>
                              <a:rPr lang="de-DE" sz="1100" i="1">
                                <a:solidFill>
                                  <a:schemeClr val="tx1"/>
                                </a:solidFill>
                                <a:effectLst/>
                                <a:latin typeface="Cambria Math" panose="02040503050406030204" pitchFamily="18" charset="0"/>
                                <a:ea typeface="+mn-ea"/>
                                <a:cs typeface="+mn-cs"/>
                              </a:rPr>
                              <m:t>𝑔𝑒𝑠𝑎𝑚𝑡</m:t>
                            </m:r>
                          </m:sub>
                        </m:sSub>
                      </m:den>
                    </m:f>
                  </m:oMath>
                </m:oMathPara>
              </a14:m>
              <a:endParaRPr lang="de-DE" sz="1100"/>
            </a:p>
          </xdr:txBody>
        </xdr:sp>
      </mc:Choice>
      <mc:Fallback xmlns="">
        <xdr:sp macro="" textlink="">
          <xdr:nvSpPr>
            <xdr:cNvPr id="7" name="Textfeld 6">
              <a:extLst>
                <a:ext uri="{FF2B5EF4-FFF2-40B4-BE49-F238E27FC236}">
                  <a16:creationId xmlns:a16="http://schemas.microsoft.com/office/drawing/2014/main" id="{34D442BE-40A4-4E77-8A91-66687846E303}"/>
                </a:ext>
              </a:extLst>
            </xdr:cNvPr>
            <xdr:cNvSpPr txBox="1"/>
          </xdr:nvSpPr>
          <xdr:spPr>
            <a:xfrm>
              <a:off x="5443" y="15604672"/>
              <a:ext cx="10959703" cy="515084"/>
            </a:xfrm>
            <a:prstGeom prst="rect">
              <a:avLst/>
            </a:prstGeom>
            <a:solidFill>
              <a:schemeClr val="bg1"/>
            </a:solidFill>
            <a:ln w="31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ctr">
              <a:noAutofit/>
            </a:bodyPr>
            <a:lstStyle/>
            <a:p>
              <a:pPr/>
              <a:r>
                <a:rPr lang="de-DE" sz="1100" i="0">
                  <a:solidFill>
                    <a:schemeClr val="tx1"/>
                  </a:solidFill>
                  <a:effectLst/>
                  <a:latin typeface="Cambria Math" panose="02040503050406030204" pitchFamily="18" charset="0"/>
                  <a:ea typeface="+mn-ea"/>
                  <a:cs typeface="+mn-cs"/>
                </a:rPr>
                <a:t>〖𝑀𝑖𝑡𝑡𝑒𝑙𝑤𝑒𝑟𝑡〗_𝑔𝑒𝑤𝑖𝑐ℎ𝑡𝑒𝑡=(〖𝑃𝑟𝑒𝑖𝑠/𝐷𝑎𝑡𝑒𝑛𝑚𝑒𝑛𝑔𝑒〗_(𝑇𝑎𝑟𝑖𝑓 1)  ×〖𝑀𝑒𝑛𝑔𝑒〗_(𝐾𝑢𝑛𝑑𝑒𝑛𝑏𝑎𝑠𝑖𝑠 1))/〖𝑀𝑒𝑛𝑔𝑒〗_(𝐾𝑢𝑛𝑑𝑒𝑛𝑏𝑎𝑠𝑖𝑠 𝑔𝑒𝑠𝑎𝑚𝑡) +(〖𝑃𝑟𝑒𝑖𝑠/𝐷𝑎𝑡𝑒𝑛𝑚𝑒𝑛𝑔𝑒〗_(𝑇𝑎𝑟𝑖𝑓 2)  ×〖𝑀𝑒𝑛𝑔𝑒〗_(𝐾𝑢𝑛𝑑𝑒𝑛𝑏𝑎𝑠𝑖𝑠 2))/〖𝑀𝑒𝑛𝑔𝑒〗_(𝐾𝑢𝑛𝑑𝑒𝑛𝑏𝑎𝑠𝑖𝑠 𝑔𝑒𝑠𝑎𝑚𝑡) +…+(〖𝑃𝑟𝑒𝑖𝑠/𝐷𝑎𝑡𝑒𝑛𝑚𝑒𝑛𝑔𝑒〗_(𝑇𝑎𝑟𝑖𝑓 𝑥)  ×〖𝑀𝑒𝑛𝑔𝑒〗_(𝐾𝑢𝑛𝑑𝑒𝑛𝑏𝑎𝑠𝑖𝑠 𝑥))/〖𝑀𝑒𝑛𝑔𝑒〗_(𝐾𝑢𝑛𝑑𝑒𝑛𝑏𝑎𝑠𝑖𝑠 𝑔𝑒𝑠𝑎𝑚𝑡) </a:t>
              </a:r>
              <a:endParaRPr lang="de-DE" sz="1100"/>
            </a:p>
          </xdr:txBody>
        </xdr:sp>
      </mc:Fallback>
    </mc:AlternateContent>
    <xdr:clientData/>
  </xdr:oneCellAnchor>
  <xdr:oneCellAnchor>
    <xdr:from>
      <xdr:col>0</xdr:col>
      <xdr:colOff>440871</xdr:colOff>
      <xdr:row>52</xdr:row>
      <xdr:rowOff>0</xdr:rowOff>
    </xdr:from>
    <xdr:ext cx="8459874" cy="515084"/>
    <mc:AlternateContent xmlns:mc="http://schemas.openxmlformats.org/markup-compatibility/2006" xmlns:a14="http://schemas.microsoft.com/office/drawing/2010/main">
      <mc:Choice Requires="a14">
        <xdr:sp macro="" textlink="">
          <xdr:nvSpPr>
            <xdr:cNvPr id="8" name="Textfeld 7">
              <a:extLst>
                <a:ext uri="{FF2B5EF4-FFF2-40B4-BE49-F238E27FC236}">
                  <a16:creationId xmlns:a16="http://schemas.microsoft.com/office/drawing/2014/main" id="{A090FF33-621D-491E-BB23-B25B3F5B4548}"/>
                </a:ext>
              </a:extLst>
            </xdr:cNvPr>
            <xdr:cNvSpPr txBox="1"/>
          </xdr:nvSpPr>
          <xdr:spPr>
            <a:xfrm>
              <a:off x="440871" y="7843157"/>
              <a:ext cx="8459874" cy="515084"/>
            </a:xfrm>
            <a:prstGeom prst="rect">
              <a:avLst/>
            </a:prstGeom>
            <a:solidFill>
              <a:schemeClr val="bg1"/>
            </a:solidFill>
            <a:ln w="31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ctr">
              <a:noAutofit/>
            </a:bodyPr>
            <a:lstStyle/>
            <a:p>
              <a:pPr/>
              <a14:m>
                <m:oMathPara xmlns:m="http://schemas.openxmlformats.org/officeDocument/2006/math">
                  <m:oMathParaPr>
                    <m:jc m:val="centerGroup"/>
                  </m:oMathParaPr>
                  <m:oMath xmlns:m="http://schemas.openxmlformats.org/officeDocument/2006/math">
                    <m:sSub>
                      <m:sSubPr>
                        <m:ctrlPr>
                          <a:rPr lang="de-DE" sz="1100" i="1">
                            <a:solidFill>
                              <a:schemeClr val="tx1"/>
                            </a:solidFill>
                            <a:effectLst/>
                            <a:latin typeface="Cambria Math" panose="02040503050406030204" pitchFamily="18" charset="0"/>
                            <a:ea typeface="+mn-ea"/>
                            <a:cs typeface="+mn-cs"/>
                          </a:rPr>
                        </m:ctrlPr>
                      </m:sSubPr>
                      <m:e>
                        <m:r>
                          <a:rPr lang="de-DE" sz="1100" i="1">
                            <a:solidFill>
                              <a:schemeClr val="tx1"/>
                            </a:solidFill>
                            <a:effectLst/>
                            <a:latin typeface="Cambria Math" panose="02040503050406030204" pitchFamily="18" charset="0"/>
                            <a:ea typeface="+mn-ea"/>
                            <a:cs typeface="+mn-cs"/>
                          </a:rPr>
                          <m:t>𝑀𝑖𝑡𝑡𝑒𝑤𝑒𝑟𝑡</m:t>
                        </m:r>
                      </m:e>
                      <m:sub>
                        <m:r>
                          <a:rPr lang="de-DE" sz="1100" i="1">
                            <a:solidFill>
                              <a:schemeClr val="tx1"/>
                            </a:solidFill>
                            <a:effectLst/>
                            <a:latin typeface="Cambria Math" panose="02040503050406030204" pitchFamily="18" charset="0"/>
                            <a:ea typeface="+mn-ea"/>
                            <a:cs typeface="+mn-cs"/>
                          </a:rPr>
                          <m:t>𝑔𝑒𝑤𝑖𝑐h𝑡𝑒𝑡</m:t>
                        </m:r>
                      </m:sub>
                    </m:sSub>
                    <m:r>
                      <a:rPr lang="de-DE" sz="1100" i="1">
                        <a:solidFill>
                          <a:schemeClr val="tx1"/>
                        </a:solidFill>
                        <a:effectLst/>
                        <a:latin typeface="Cambria Math" panose="02040503050406030204" pitchFamily="18" charset="0"/>
                        <a:ea typeface="+mn-ea"/>
                        <a:cs typeface="+mn-cs"/>
                      </a:rPr>
                      <m:t>=</m:t>
                    </m:r>
                    <m:f>
                      <m:fPr>
                        <m:ctrlPr>
                          <a:rPr lang="de-DE" sz="1100" i="1">
                            <a:solidFill>
                              <a:schemeClr val="tx1"/>
                            </a:solidFill>
                            <a:effectLst/>
                            <a:latin typeface="Cambria Math" panose="02040503050406030204" pitchFamily="18" charset="0"/>
                            <a:ea typeface="+mn-ea"/>
                            <a:cs typeface="+mn-cs"/>
                          </a:rPr>
                        </m:ctrlPr>
                      </m:fPr>
                      <m:num>
                        <m:sSub>
                          <m:sSubPr>
                            <m:ctrlPr>
                              <a:rPr lang="de-DE" sz="1100" i="1">
                                <a:solidFill>
                                  <a:schemeClr val="tx1"/>
                                </a:solidFill>
                                <a:effectLst/>
                                <a:latin typeface="Cambria Math" panose="02040503050406030204" pitchFamily="18" charset="0"/>
                                <a:ea typeface="+mn-ea"/>
                                <a:cs typeface="+mn-cs"/>
                              </a:rPr>
                            </m:ctrlPr>
                          </m:sSubPr>
                          <m:e>
                            <m:r>
                              <a:rPr lang="de-DE" sz="1100" i="1">
                                <a:solidFill>
                                  <a:schemeClr val="tx1"/>
                                </a:solidFill>
                                <a:effectLst/>
                                <a:latin typeface="Cambria Math" panose="02040503050406030204" pitchFamily="18" charset="0"/>
                                <a:ea typeface="+mn-ea"/>
                                <a:cs typeface="+mn-cs"/>
                              </a:rPr>
                              <m:t>𝑃𝑟𝑒𝑖𝑠</m:t>
                            </m:r>
                          </m:e>
                          <m:sub>
                            <m:r>
                              <a:rPr lang="de-DE" sz="1100" i="1">
                                <a:solidFill>
                                  <a:schemeClr val="tx1"/>
                                </a:solidFill>
                                <a:effectLst/>
                                <a:latin typeface="Cambria Math" panose="02040503050406030204" pitchFamily="18" charset="0"/>
                                <a:ea typeface="+mn-ea"/>
                                <a:cs typeface="+mn-cs"/>
                              </a:rPr>
                              <m:t>𝑇𝑎𝑟𝑖𝑓</m:t>
                            </m:r>
                            <m:r>
                              <a:rPr lang="de-DE" sz="1100" i="1">
                                <a:solidFill>
                                  <a:schemeClr val="tx1"/>
                                </a:solidFill>
                                <a:effectLst/>
                                <a:latin typeface="Cambria Math" panose="02040503050406030204" pitchFamily="18" charset="0"/>
                                <a:ea typeface="+mn-ea"/>
                                <a:cs typeface="+mn-cs"/>
                              </a:rPr>
                              <m:t> 1</m:t>
                            </m:r>
                          </m:sub>
                        </m:sSub>
                        <m:r>
                          <a:rPr lang="de-DE" sz="1100" i="1">
                            <a:solidFill>
                              <a:schemeClr val="tx1"/>
                            </a:solidFill>
                            <a:effectLst/>
                            <a:latin typeface="Cambria Math" panose="02040503050406030204" pitchFamily="18" charset="0"/>
                            <a:ea typeface="+mn-ea"/>
                            <a:cs typeface="+mn-cs"/>
                          </a:rPr>
                          <m:t> ×</m:t>
                        </m:r>
                        <m:sSub>
                          <m:sSubPr>
                            <m:ctrlPr>
                              <a:rPr lang="de-DE" sz="1100" i="1">
                                <a:solidFill>
                                  <a:schemeClr val="tx1"/>
                                </a:solidFill>
                                <a:effectLst/>
                                <a:latin typeface="Cambria Math" panose="02040503050406030204" pitchFamily="18" charset="0"/>
                                <a:ea typeface="+mn-ea"/>
                                <a:cs typeface="+mn-cs"/>
                              </a:rPr>
                            </m:ctrlPr>
                          </m:sSubPr>
                          <m:e>
                            <m:r>
                              <a:rPr lang="de-DE" sz="1100" i="1">
                                <a:solidFill>
                                  <a:schemeClr val="tx1"/>
                                </a:solidFill>
                                <a:effectLst/>
                                <a:latin typeface="Cambria Math" panose="02040503050406030204" pitchFamily="18" charset="0"/>
                                <a:ea typeface="+mn-ea"/>
                                <a:cs typeface="+mn-cs"/>
                              </a:rPr>
                              <m:t>𝑀𝑒𝑛𝑔𝑒</m:t>
                            </m:r>
                          </m:e>
                          <m:sub>
                            <m:r>
                              <a:rPr lang="de-DE" sz="1100" i="1">
                                <a:solidFill>
                                  <a:schemeClr val="tx1"/>
                                </a:solidFill>
                                <a:effectLst/>
                                <a:latin typeface="Cambria Math" panose="02040503050406030204" pitchFamily="18" charset="0"/>
                                <a:ea typeface="+mn-ea"/>
                                <a:cs typeface="+mn-cs"/>
                              </a:rPr>
                              <m:t>𝐾𝑢𝑛𝑑𝑒𝑛𝑏𝑎𝑠𝑖𝑠</m:t>
                            </m:r>
                            <m:r>
                              <a:rPr lang="de-DE" sz="1100" i="1">
                                <a:solidFill>
                                  <a:schemeClr val="tx1"/>
                                </a:solidFill>
                                <a:effectLst/>
                                <a:latin typeface="Cambria Math" panose="02040503050406030204" pitchFamily="18" charset="0"/>
                                <a:ea typeface="+mn-ea"/>
                                <a:cs typeface="+mn-cs"/>
                              </a:rPr>
                              <m:t> 1</m:t>
                            </m:r>
                          </m:sub>
                        </m:sSub>
                      </m:num>
                      <m:den>
                        <m:sSub>
                          <m:sSubPr>
                            <m:ctrlPr>
                              <a:rPr lang="de-DE" sz="1100" i="1">
                                <a:solidFill>
                                  <a:schemeClr val="tx1"/>
                                </a:solidFill>
                                <a:effectLst/>
                                <a:latin typeface="Cambria Math" panose="02040503050406030204" pitchFamily="18" charset="0"/>
                                <a:ea typeface="+mn-ea"/>
                                <a:cs typeface="+mn-cs"/>
                              </a:rPr>
                            </m:ctrlPr>
                          </m:sSubPr>
                          <m:e>
                            <m:r>
                              <a:rPr lang="de-DE" sz="1100" i="1">
                                <a:solidFill>
                                  <a:schemeClr val="tx1"/>
                                </a:solidFill>
                                <a:effectLst/>
                                <a:latin typeface="Cambria Math" panose="02040503050406030204" pitchFamily="18" charset="0"/>
                                <a:ea typeface="+mn-ea"/>
                                <a:cs typeface="+mn-cs"/>
                              </a:rPr>
                              <m:t>𝑀𝑒𝑛𝑔𝑒</m:t>
                            </m:r>
                          </m:e>
                          <m:sub>
                            <m:r>
                              <a:rPr lang="de-DE" sz="1100" i="1">
                                <a:solidFill>
                                  <a:schemeClr val="tx1"/>
                                </a:solidFill>
                                <a:effectLst/>
                                <a:latin typeface="Cambria Math" panose="02040503050406030204" pitchFamily="18" charset="0"/>
                                <a:ea typeface="+mn-ea"/>
                                <a:cs typeface="+mn-cs"/>
                              </a:rPr>
                              <m:t>𝐾𝑢𝑛𝑑𝑒𝑛𝑏𝑎𝑠𝑖𝑠</m:t>
                            </m:r>
                            <m:r>
                              <a:rPr lang="de-DE" sz="1100" i="1">
                                <a:solidFill>
                                  <a:schemeClr val="tx1"/>
                                </a:solidFill>
                                <a:effectLst/>
                                <a:latin typeface="Cambria Math" panose="02040503050406030204" pitchFamily="18" charset="0"/>
                                <a:ea typeface="+mn-ea"/>
                                <a:cs typeface="+mn-cs"/>
                              </a:rPr>
                              <m:t> </m:t>
                            </m:r>
                            <m:r>
                              <a:rPr lang="de-DE" sz="1100" i="1">
                                <a:solidFill>
                                  <a:schemeClr val="tx1"/>
                                </a:solidFill>
                                <a:effectLst/>
                                <a:latin typeface="Cambria Math" panose="02040503050406030204" pitchFamily="18" charset="0"/>
                                <a:ea typeface="+mn-ea"/>
                                <a:cs typeface="+mn-cs"/>
                              </a:rPr>
                              <m:t>𝑔𝑒𝑠𝑎𝑚𝑡</m:t>
                            </m:r>
                          </m:sub>
                        </m:sSub>
                      </m:den>
                    </m:f>
                    <m:r>
                      <a:rPr lang="de-DE" sz="1100" i="1">
                        <a:solidFill>
                          <a:schemeClr val="tx1"/>
                        </a:solidFill>
                        <a:effectLst/>
                        <a:latin typeface="Cambria Math" panose="02040503050406030204" pitchFamily="18" charset="0"/>
                        <a:ea typeface="+mn-ea"/>
                        <a:cs typeface="+mn-cs"/>
                      </a:rPr>
                      <m:t>+</m:t>
                    </m:r>
                    <m:f>
                      <m:fPr>
                        <m:ctrlPr>
                          <a:rPr lang="de-DE" sz="1100" i="1">
                            <a:solidFill>
                              <a:schemeClr val="tx1"/>
                            </a:solidFill>
                            <a:effectLst/>
                            <a:latin typeface="Cambria Math" panose="02040503050406030204" pitchFamily="18" charset="0"/>
                            <a:ea typeface="+mn-ea"/>
                            <a:cs typeface="+mn-cs"/>
                          </a:rPr>
                        </m:ctrlPr>
                      </m:fPr>
                      <m:num>
                        <m:sSub>
                          <m:sSubPr>
                            <m:ctrlPr>
                              <a:rPr lang="de-DE" sz="1100" i="1">
                                <a:solidFill>
                                  <a:schemeClr val="tx1"/>
                                </a:solidFill>
                                <a:effectLst/>
                                <a:latin typeface="Cambria Math" panose="02040503050406030204" pitchFamily="18" charset="0"/>
                                <a:ea typeface="+mn-ea"/>
                                <a:cs typeface="+mn-cs"/>
                              </a:rPr>
                            </m:ctrlPr>
                          </m:sSubPr>
                          <m:e>
                            <m:r>
                              <a:rPr lang="de-DE" sz="1100" i="1">
                                <a:solidFill>
                                  <a:schemeClr val="tx1"/>
                                </a:solidFill>
                                <a:effectLst/>
                                <a:latin typeface="Cambria Math" panose="02040503050406030204" pitchFamily="18" charset="0"/>
                                <a:ea typeface="+mn-ea"/>
                                <a:cs typeface="+mn-cs"/>
                              </a:rPr>
                              <m:t>𝑃𝑟𝑒𝑖𝑠</m:t>
                            </m:r>
                          </m:e>
                          <m:sub>
                            <m:r>
                              <a:rPr lang="de-DE" sz="1100" i="1">
                                <a:solidFill>
                                  <a:schemeClr val="tx1"/>
                                </a:solidFill>
                                <a:effectLst/>
                                <a:latin typeface="Cambria Math" panose="02040503050406030204" pitchFamily="18" charset="0"/>
                                <a:ea typeface="+mn-ea"/>
                                <a:cs typeface="+mn-cs"/>
                              </a:rPr>
                              <m:t>𝑇𝑎𝑟𝑖𝑓</m:t>
                            </m:r>
                            <m:r>
                              <a:rPr lang="de-DE" sz="1100" i="1">
                                <a:solidFill>
                                  <a:schemeClr val="tx1"/>
                                </a:solidFill>
                                <a:effectLst/>
                                <a:latin typeface="Cambria Math" panose="02040503050406030204" pitchFamily="18" charset="0"/>
                                <a:ea typeface="+mn-ea"/>
                                <a:cs typeface="+mn-cs"/>
                              </a:rPr>
                              <m:t> 2</m:t>
                            </m:r>
                          </m:sub>
                        </m:sSub>
                        <m:r>
                          <a:rPr lang="de-DE" sz="1100" i="1">
                            <a:solidFill>
                              <a:schemeClr val="tx1"/>
                            </a:solidFill>
                            <a:effectLst/>
                            <a:latin typeface="Cambria Math" panose="02040503050406030204" pitchFamily="18" charset="0"/>
                            <a:ea typeface="+mn-ea"/>
                            <a:cs typeface="+mn-cs"/>
                          </a:rPr>
                          <m:t> ×</m:t>
                        </m:r>
                        <m:sSub>
                          <m:sSubPr>
                            <m:ctrlPr>
                              <a:rPr lang="de-DE" sz="1100" i="1">
                                <a:solidFill>
                                  <a:schemeClr val="tx1"/>
                                </a:solidFill>
                                <a:effectLst/>
                                <a:latin typeface="Cambria Math" panose="02040503050406030204" pitchFamily="18" charset="0"/>
                                <a:ea typeface="+mn-ea"/>
                                <a:cs typeface="+mn-cs"/>
                              </a:rPr>
                            </m:ctrlPr>
                          </m:sSubPr>
                          <m:e>
                            <m:r>
                              <a:rPr lang="de-DE" sz="1100" i="1">
                                <a:solidFill>
                                  <a:schemeClr val="tx1"/>
                                </a:solidFill>
                                <a:effectLst/>
                                <a:latin typeface="Cambria Math" panose="02040503050406030204" pitchFamily="18" charset="0"/>
                                <a:ea typeface="+mn-ea"/>
                                <a:cs typeface="+mn-cs"/>
                              </a:rPr>
                              <m:t>𝑀𝑒𝑛𝑔𝑒</m:t>
                            </m:r>
                          </m:e>
                          <m:sub>
                            <m:r>
                              <a:rPr lang="de-DE" sz="1100" i="1">
                                <a:solidFill>
                                  <a:schemeClr val="tx1"/>
                                </a:solidFill>
                                <a:effectLst/>
                                <a:latin typeface="Cambria Math" panose="02040503050406030204" pitchFamily="18" charset="0"/>
                                <a:ea typeface="+mn-ea"/>
                                <a:cs typeface="+mn-cs"/>
                              </a:rPr>
                              <m:t>𝐾𝑢𝑛𝑑𝑒𝑛𝑏𝑎𝑠𝑖𝑠</m:t>
                            </m:r>
                            <m:r>
                              <a:rPr lang="de-DE" sz="1100" i="1">
                                <a:solidFill>
                                  <a:schemeClr val="tx1"/>
                                </a:solidFill>
                                <a:effectLst/>
                                <a:latin typeface="Cambria Math" panose="02040503050406030204" pitchFamily="18" charset="0"/>
                                <a:ea typeface="+mn-ea"/>
                                <a:cs typeface="+mn-cs"/>
                              </a:rPr>
                              <m:t> 2</m:t>
                            </m:r>
                          </m:sub>
                        </m:sSub>
                      </m:num>
                      <m:den>
                        <m:sSub>
                          <m:sSubPr>
                            <m:ctrlPr>
                              <a:rPr lang="de-DE" sz="1100" i="1">
                                <a:solidFill>
                                  <a:schemeClr val="tx1"/>
                                </a:solidFill>
                                <a:effectLst/>
                                <a:latin typeface="Cambria Math" panose="02040503050406030204" pitchFamily="18" charset="0"/>
                                <a:ea typeface="+mn-ea"/>
                                <a:cs typeface="+mn-cs"/>
                              </a:rPr>
                            </m:ctrlPr>
                          </m:sSubPr>
                          <m:e>
                            <m:r>
                              <a:rPr lang="de-DE" sz="1100" i="1">
                                <a:solidFill>
                                  <a:schemeClr val="tx1"/>
                                </a:solidFill>
                                <a:effectLst/>
                                <a:latin typeface="Cambria Math" panose="02040503050406030204" pitchFamily="18" charset="0"/>
                                <a:ea typeface="+mn-ea"/>
                                <a:cs typeface="+mn-cs"/>
                              </a:rPr>
                              <m:t>𝑀𝑒𝑛𝑔𝑒</m:t>
                            </m:r>
                          </m:e>
                          <m:sub>
                            <m:r>
                              <a:rPr lang="de-DE" sz="1100" i="1">
                                <a:solidFill>
                                  <a:schemeClr val="tx1"/>
                                </a:solidFill>
                                <a:effectLst/>
                                <a:latin typeface="Cambria Math" panose="02040503050406030204" pitchFamily="18" charset="0"/>
                                <a:ea typeface="+mn-ea"/>
                                <a:cs typeface="+mn-cs"/>
                              </a:rPr>
                              <m:t>𝐾𝑢𝑛𝑑𝑒𝑛𝑏𝑎𝑠𝑖𝑠</m:t>
                            </m:r>
                            <m:r>
                              <a:rPr lang="de-DE" sz="1100" i="1">
                                <a:solidFill>
                                  <a:schemeClr val="tx1"/>
                                </a:solidFill>
                                <a:effectLst/>
                                <a:latin typeface="Cambria Math" panose="02040503050406030204" pitchFamily="18" charset="0"/>
                                <a:ea typeface="+mn-ea"/>
                                <a:cs typeface="+mn-cs"/>
                              </a:rPr>
                              <m:t> </m:t>
                            </m:r>
                            <m:r>
                              <a:rPr lang="de-DE" sz="1100" i="1">
                                <a:solidFill>
                                  <a:schemeClr val="tx1"/>
                                </a:solidFill>
                                <a:effectLst/>
                                <a:latin typeface="Cambria Math" panose="02040503050406030204" pitchFamily="18" charset="0"/>
                                <a:ea typeface="+mn-ea"/>
                                <a:cs typeface="+mn-cs"/>
                              </a:rPr>
                              <m:t>𝑔𝑒𝑠𝑎𝑚𝑡</m:t>
                            </m:r>
                          </m:sub>
                        </m:sSub>
                      </m:den>
                    </m:f>
                    <m:r>
                      <a:rPr lang="de-DE" sz="1100" i="1">
                        <a:solidFill>
                          <a:schemeClr val="tx1"/>
                        </a:solidFill>
                        <a:effectLst/>
                        <a:latin typeface="Cambria Math" panose="02040503050406030204" pitchFamily="18" charset="0"/>
                        <a:ea typeface="+mn-ea"/>
                        <a:cs typeface="+mn-cs"/>
                      </a:rPr>
                      <m:t>+…+</m:t>
                    </m:r>
                    <m:f>
                      <m:fPr>
                        <m:ctrlPr>
                          <a:rPr lang="de-DE" sz="1100" i="1">
                            <a:solidFill>
                              <a:schemeClr val="tx1"/>
                            </a:solidFill>
                            <a:effectLst/>
                            <a:latin typeface="Cambria Math" panose="02040503050406030204" pitchFamily="18" charset="0"/>
                            <a:ea typeface="+mn-ea"/>
                            <a:cs typeface="+mn-cs"/>
                          </a:rPr>
                        </m:ctrlPr>
                      </m:fPr>
                      <m:num>
                        <m:sSub>
                          <m:sSubPr>
                            <m:ctrlPr>
                              <a:rPr lang="de-DE" sz="1100" i="1">
                                <a:solidFill>
                                  <a:schemeClr val="tx1"/>
                                </a:solidFill>
                                <a:effectLst/>
                                <a:latin typeface="Cambria Math" panose="02040503050406030204" pitchFamily="18" charset="0"/>
                                <a:ea typeface="+mn-ea"/>
                                <a:cs typeface="+mn-cs"/>
                              </a:rPr>
                            </m:ctrlPr>
                          </m:sSubPr>
                          <m:e>
                            <m:r>
                              <a:rPr lang="de-DE" sz="1100" i="1">
                                <a:solidFill>
                                  <a:schemeClr val="tx1"/>
                                </a:solidFill>
                                <a:effectLst/>
                                <a:latin typeface="Cambria Math" panose="02040503050406030204" pitchFamily="18" charset="0"/>
                                <a:ea typeface="+mn-ea"/>
                                <a:cs typeface="+mn-cs"/>
                              </a:rPr>
                              <m:t>𝑃𝑟𝑒𝑖𝑠</m:t>
                            </m:r>
                          </m:e>
                          <m:sub>
                            <m:r>
                              <a:rPr lang="de-DE" sz="1100" i="1">
                                <a:solidFill>
                                  <a:schemeClr val="tx1"/>
                                </a:solidFill>
                                <a:effectLst/>
                                <a:latin typeface="Cambria Math" panose="02040503050406030204" pitchFamily="18" charset="0"/>
                                <a:ea typeface="+mn-ea"/>
                                <a:cs typeface="+mn-cs"/>
                              </a:rPr>
                              <m:t>𝑇𝑎𝑟𝑖𝑓</m:t>
                            </m:r>
                            <m:r>
                              <a:rPr lang="de-DE" sz="1100" i="1">
                                <a:solidFill>
                                  <a:schemeClr val="tx1"/>
                                </a:solidFill>
                                <a:effectLst/>
                                <a:latin typeface="Cambria Math" panose="02040503050406030204" pitchFamily="18" charset="0"/>
                                <a:ea typeface="+mn-ea"/>
                                <a:cs typeface="+mn-cs"/>
                              </a:rPr>
                              <m:t> </m:t>
                            </m:r>
                            <m:r>
                              <a:rPr lang="de-DE" sz="1100" i="1">
                                <a:solidFill>
                                  <a:schemeClr val="tx1"/>
                                </a:solidFill>
                                <a:effectLst/>
                                <a:latin typeface="Cambria Math" panose="02040503050406030204" pitchFamily="18" charset="0"/>
                                <a:ea typeface="+mn-ea"/>
                                <a:cs typeface="+mn-cs"/>
                              </a:rPr>
                              <m:t>𝑥</m:t>
                            </m:r>
                          </m:sub>
                        </m:sSub>
                        <m:r>
                          <a:rPr lang="de-DE" sz="1100" i="1">
                            <a:solidFill>
                              <a:schemeClr val="tx1"/>
                            </a:solidFill>
                            <a:effectLst/>
                            <a:latin typeface="Cambria Math" panose="02040503050406030204" pitchFamily="18" charset="0"/>
                            <a:ea typeface="+mn-ea"/>
                            <a:cs typeface="+mn-cs"/>
                          </a:rPr>
                          <m:t> ×</m:t>
                        </m:r>
                        <m:sSub>
                          <m:sSubPr>
                            <m:ctrlPr>
                              <a:rPr lang="de-DE" sz="1100" i="1">
                                <a:solidFill>
                                  <a:schemeClr val="tx1"/>
                                </a:solidFill>
                                <a:effectLst/>
                                <a:latin typeface="Cambria Math" panose="02040503050406030204" pitchFamily="18" charset="0"/>
                                <a:ea typeface="+mn-ea"/>
                                <a:cs typeface="+mn-cs"/>
                              </a:rPr>
                            </m:ctrlPr>
                          </m:sSubPr>
                          <m:e>
                            <m:r>
                              <a:rPr lang="de-DE" sz="1100" i="1">
                                <a:solidFill>
                                  <a:schemeClr val="tx1"/>
                                </a:solidFill>
                                <a:effectLst/>
                                <a:latin typeface="Cambria Math" panose="02040503050406030204" pitchFamily="18" charset="0"/>
                                <a:ea typeface="+mn-ea"/>
                                <a:cs typeface="+mn-cs"/>
                              </a:rPr>
                              <m:t>𝑀𝑒𝑛𝑔𝑒</m:t>
                            </m:r>
                          </m:e>
                          <m:sub>
                            <m:r>
                              <a:rPr lang="de-DE" sz="1100" i="1">
                                <a:solidFill>
                                  <a:schemeClr val="tx1"/>
                                </a:solidFill>
                                <a:effectLst/>
                                <a:latin typeface="Cambria Math" panose="02040503050406030204" pitchFamily="18" charset="0"/>
                                <a:ea typeface="+mn-ea"/>
                                <a:cs typeface="+mn-cs"/>
                              </a:rPr>
                              <m:t>𝐾𝑢𝑛𝑑𝑒𝑛𝑏𝑎𝑠𝑖𝑠</m:t>
                            </m:r>
                            <m:r>
                              <a:rPr lang="de-DE" sz="1100" i="1">
                                <a:solidFill>
                                  <a:schemeClr val="tx1"/>
                                </a:solidFill>
                                <a:effectLst/>
                                <a:latin typeface="Cambria Math" panose="02040503050406030204" pitchFamily="18" charset="0"/>
                                <a:ea typeface="+mn-ea"/>
                                <a:cs typeface="+mn-cs"/>
                              </a:rPr>
                              <m:t> </m:t>
                            </m:r>
                            <m:r>
                              <a:rPr lang="de-DE" sz="1100" i="1">
                                <a:solidFill>
                                  <a:schemeClr val="tx1"/>
                                </a:solidFill>
                                <a:effectLst/>
                                <a:latin typeface="Cambria Math" panose="02040503050406030204" pitchFamily="18" charset="0"/>
                                <a:ea typeface="+mn-ea"/>
                                <a:cs typeface="+mn-cs"/>
                              </a:rPr>
                              <m:t>𝑥</m:t>
                            </m:r>
                          </m:sub>
                        </m:sSub>
                      </m:num>
                      <m:den>
                        <m:sSub>
                          <m:sSubPr>
                            <m:ctrlPr>
                              <a:rPr lang="de-DE" sz="1100" i="1">
                                <a:solidFill>
                                  <a:schemeClr val="tx1"/>
                                </a:solidFill>
                                <a:effectLst/>
                                <a:latin typeface="Cambria Math" panose="02040503050406030204" pitchFamily="18" charset="0"/>
                                <a:ea typeface="+mn-ea"/>
                                <a:cs typeface="+mn-cs"/>
                              </a:rPr>
                            </m:ctrlPr>
                          </m:sSubPr>
                          <m:e>
                            <m:r>
                              <a:rPr lang="de-DE" sz="1100" i="1">
                                <a:solidFill>
                                  <a:schemeClr val="tx1"/>
                                </a:solidFill>
                                <a:effectLst/>
                                <a:latin typeface="Cambria Math" panose="02040503050406030204" pitchFamily="18" charset="0"/>
                                <a:ea typeface="+mn-ea"/>
                                <a:cs typeface="+mn-cs"/>
                              </a:rPr>
                              <m:t>𝑀𝑒𝑛𝑔𝑒</m:t>
                            </m:r>
                          </m:e>
                          <m:sub>
                            <m:r>
                              <a:rPr lang="de-DE" sz="1100" i="1">
                                <a:solidFill>
                                  <a:schemeClr val="tx1"/>
                                </a:solidFill>
                                <a:effectLst/>
                                <a:latin typeface="Cambria Math" panose="02040503050406030204" pitchFamily="18" charset="0"/>
                                <a:ea typeface="+mn-ea"/>
                                <a:cs typeface="+mn-cs"/>
                              </a:rPr>
                              <m:t>𝐾𝑢𝑛𝑑𝑒𝑛𝑏𝑎𝑠𝑖𝑠</m:t>
                            </m:r>
                            <m:r>
                              <a:rPr lang="de-DE" sz="1100" i="1">
                                <a:solidFill>
                                  <a:schemeClr val="tx1"/>
                                </a:solidFill>
                                <a:effectLst/>
                                <a:latin typeface="Cambria Math" panose="02040503050406030204" pitchFamily="18" charset="0"/>
                                <a:ea typeface="+mn-ea"/>
                                <a:cs typeface="+mn-cs"/>
                              </a:rPr>
                              <m:t> </m:t>
                            </m:r>
                            <m:r>
                              <a:rPr lang="de-DE" sz="1100" i="1">
                                <a:solidFill>
                                  <a:schemeClr val="tx1"/>
                                </a:solidFill>
                                <a:effectLst/>
                                <a:latin typeface="Cambria Math" panose="02040503050406030204" pitchFamily="18" charset="0"/>
                                <a:ea typeface="+mn-ea"/>
                                <a:cs typeface="+mn-cs"/>
                              </a:rPr>
                              <m:t>𝑔𝑒𝑠𝑎𝑚𝑡</m:t>
                            </m:r>
                          </m:sub>
                        </m:sSub>
                      </m:den>
                    </m:f>
                  </m:oMath>
                </m:oMathPara>
              </a14:m>
              <a:endParaRPr lang="de-DE" sz="1100"/>
            </a:p>
          </xdr:txBody>
        </xdr:sp>
      </mc:Choice>
      <mc:Fallback xmlns="">
        <xdr:sp macro="" textlink="">
          <xdr:nvSpPr>
            <xdr:cNvPr id="8" name="Textfeld 7">
              <a:extLst>
                <a:ext uri="{FF2B5EF4-FFF2-40B4-BE49-F238E27FC236}">
                  <a16:creationId xmlns:a16="http://schemas.microsoft.com/office/drawing/2014/main" id="{A090FF33-621D-491E-BB23-B25B3F5B4548}"/>
                </a:ext>
              </a:extLst>
            </xdr:cNvPr>
            <xdr:cNvSpPr txBox="1"/>
          </xdr:nvSpPr>
          <xdr:spPr>
            <a:xfrm>
              <a:off x="440871" y="7843157"/>
              <a:ext cx="8459874" cy="515084"/>
            </a:xfrm>
            <a:prstGeom prst="rect">
              <a:avLst/>
            </a:prstGeom>
            <a:solidFill>
              <a:schemeClr val="bg1"/>
            </a:solidFill>
            <a:ln w="31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ctr">
              <a:noAutofit/>
            </a:bodyPr>
            <a:lstStyle/>
            <a:p>
              <a:pPr/>
              <a:r>
                <a:rPr lang="de-DE" sz="1100" i="0">
                  <a:solidFill>
                    <a:schemeClr val="tx1"/>
                  </a:solidFill>
                  <a:effectLst/>
                  <a:latin typeface="Cambria Math" panose="02040503050406030204" pitchFamily="18" charset="0"/>
                  <a:ea typeface="+mn-ea"/>
                  <a:cs typeface="+mn-cs"/>
                </a:rPr>
                <a:t>〖𝑀𝑖𝑡𝑡𝑒𝑤𝑒𝑟𝑡〗_𝑔𝑒𝑤𝑖𝑐ℎ𝑡𝑒𝑡=(〖𝑃𝑟𝑒𝑖𝑠〗_(𝑇𝑎𝑟𝑖𝑓 1)  ×〖𝑀𝑒𝑛𝑔𝑒〗_(𝐾𝑢𝑛𝑑𝑒𝑛𝑏𝑎𝑠𝑖𝑠 1))/〖𝑀𝑒𝑛𝑔𝑒〗_(𝐾𝑢𝑛𝑑𝑒𝑛𝑏𝑎𝑠𝑖𝑠 𝑔𝑒𝑠𝑎𝑚𝑡) +(〖𝑃𝑟𝑒𝑖𝑠〗_(𝑇𝑎𝑟𝑖𝑓 2)  ×〖𝑀𝑒𝑛𝑔𝑒〗_(𝐾𝑢𝑛𝑑𝑒𝑛𝑏𝑎𝑠𝑖𝑠 2))/〖𝑀𝑒𝑛𝑔𝑒〗_(𝐾𝑢𝑛𝑑𝑒𝑛𝑏𝑎𝑠𝑖𝑠 𝑔𝑒𝑠𝑎𝑚𝑡) +…+(〖𝑃𝑟𝑒𝑖𝑠〗_(𝑇𝑎𝑟𝑖𝑓 𝑥)  ×〖𝑀𝑒𝑛𝑔𝑒〗_(𝐾𝑢𝑛𝑑𝑒𝑛𝑏𝑎𝑠𝑖𝑠 𝑥))/〖𝑀𝑒𝑛𝑔𝑒〗_(𝐾𝑢𝑛𝑑𝑒𝑛𝑏𝑎𝑠𝑖𝑠 𝑔𝑒𝑠𝑎𝑚𝑡) </a:t>
              </a:r>
              <a:endParaRPr lang="de-DE" sz="1100"/>
            </a:p>
          </xdr:txBody>
        </xdr:sp>
      </mc:Fallback>
    </mc:AlternateContent>
    <xdr:clientData/>
  </xdr:oneCellAnchor>
  <xdr:twoCellAnchor>
    <xdr:from>
      <xdr:col>1</xdr:col>
      <xdr:colOff>750</xdr:colOff>
      <xdr:row>133</xdr:row>
      <xdr:rowOff>751</xdr:rowOff>
    </xdr:from>
    <xdr:to>
      <xdr:col>12</xdr:col>
      <xdr:colOff>647700</xdr:colOff>
      <xdr:row>169</xdr:row>
      <xdr:rowOff>141177</xdr:rowOff>
    </xdr:to>
    <xdr:sp macro="" textlink="">
      <xdr:nvSpPr>
        <xdr:cNvPr id="9" name="Textfeld 2">
          <a:extLst>
            <a:ext uri="{FF2B5EF4-FFF2-40B4-BE49-F238E27FC236}">
              <a16:creationId xmlns:a16="http://schemas.microsoft.com/office/drawing/2014/main" id="{CEF0058D-9873-1D70-5234-FC6363E047FF}"/>
            </a:ext>
          </a:extLst>
        </xdr:cNvPr>
        <xdr:cNvSpPr txBox="1">
          <a:spLocks noChangeArrowheads="1"/>
        </xdr:cNvSpPr>
      </xdr:nvSpPr>
      <xdr:spPr bwMode="auto">
        <a:xfrm>
          <a:off x="440871" y="22420630"/>
          <a:ext cx="9061795" cy="7004995"/>
        </a:xfrm>
        <a:prstGeom prst="rect">
          <a:avLst/>
        </a:prstGeom>
        <a:solidFill>
          <a:srgbClr val="FFFFFF"/>
        </a:solidFill>
        <a:ln w="3175">
          <a:solidFill>
            <a:schemeClr val="tx1"/>
          </a:solidFill>
          <a:miter lim="800000"/>
          <a:headEnd/>
          <a:tailEnd/>
        </a:ln>
      </xdr:spPr>
      <xdr:txBody>
        <a:bodyPr rot="0" vert="horz" wrap="square" lIns="91440" tIns="45720" rIns="91440" bIns="45720" anchor="t" anchorCtr="0">
          <a:spAutoFit/>
        </a:bodyPr>
        <a:lstStyle/>
        <a:p>
          <a:pPr>
            <a:lnSpc>
              <a:spcPct val="115000"/>
            </a:lnSpc>
            <a:spcAft>
              <a:spcPts val="1000"/>
            </a:spcAft>
          </a:pPr>
          <a:r>
            <a:rPr lang="de-DE" sz="1100" b="1" i="1">
              <a:effectLst/>
              <a:latin typeface="Arial" panose="020B0604020202020204" pitchFamily="34" charset="0"/>
              <a:ea typeface="Calibri" panose="020F0502020204030204" pitchFamily="34" charset="0"/>
              <a:cs typeface="Times New Roman" panose="02020603050405020304" pitchFamily="18" charset="0"/>
            </a:rPr>
            <a:t>Beispiel 3a: </a:t>
          </a:r>
          <a:r>
            <a:rPr lang="de-DE" sz="1100" i="1">
              <a:effectLst/>
              <a:latin typeface="Arial" panose="020B0604020202020204" pitchFamily="34" charset="0"/>
              <a:ea typeface="Calibri" panose="020F0502020204030204" pitchFamily="34" charset="0"/>
              <a:cs typeface="Times New Roman" panose="02020603050405020304" pitchFamily="18" charset="0"/>
            </a:rPr>
            <a:t>Verbrauchskorb Basic</a:t>
          </a:r>
          <a:endParaRPr lang="de-DE" sz="1100">
            <a:effectLst/>
            <a:latin typeface="Arial" panose="020B0604020202020204" pitchFamily="34" charset="0"/>
            <a:ea typeface="Calibri" panose="020F0502020204030204" pitchFamily="34" charset="0"/>
            <a:cs typeface="Times New Roman" panose="02020603050405020304" pitchFamily="18" charset="0"/>
          </a:endParaRPr>
        </a:p>
        <a:p>
          <a:pPr>
            <a:lnSpc>
              <a:spcPct val="115000"/>
            </a:lnSpc>
            <a:spcAft>
              <a:spcPts val="1000"/>
            </a:spcAft>
          </a:pPr>
          <a:r>
            <a:rPr lang="de-DE" sz="950" b="1" i="1">
              <a:effectLst/>
              <a:latin typeface="Arial" panose="020B0604020202020204" pitchFamily="34" charset="0"/>
              <a:ea typeface="Calibri" panose="020F0502020204030204" pitchFamily="34" charset="0"/>
              <a:cs typeface="Times New Roman" panose="02020603050405020304" pitchFamily="18" charset="0"/>
            </a:rPr>
            <a:t>Gegeben</a:t>
          </a:r>
          <a:r>
            <a:rPr lang="de-DE" sz="950" i="1">
              <a:effectLst/>
              <a:latin typeface="Arial" panose="020B0604020202020204" pitchFamily="34" charset="0"/>
              <a:ea typeface="Calibri" panose="020F0502020204030204" pitchFamily="34" charset="0"/>
              <a:cs typeface="Times New Roman" panose="02020603050405020304" pitchFamily="18" charset="0"/>
            </a:rPr>
            <a:t>:</a:t>
          </a:r>
          <a:endParaRPr lang="de-DE" sz="950">
            <a:effectLst/>
            <a:latin typeface="Arial" panose="020B0604020202020204" pitchFamily="34" charset="0"/>
            <a:ea typeface="Calibri" panose="020F0502020204030204" pitchFamily="34" charset="0"/>
            <a:cs typeface="Times New Roman" panose="02020603050405020304" pitchFamily="18" charset="0"/>
          </a:endParaRPr>
        </a:p>
        <a:p>
          <a:pPr>
            <a:lnSpc>
              <a:spcPct val="115000"/>
            </a:lnSpc>
            <a:spcAft>
              <a:spcPts val="1000"/>
            </a:spcAft>
          </a:pPr>
          <a:r>
            <a:rPr lang="de-DE" sz="950" i="1">
              <a:effectLst/>
              <a:latin typeface="Arial" panose="020B0604020202020204" pitchFamily="34" charset="0"/>
              <a:ea typeface="Calibri" panose="020F0502020204030204" pitchFamily="34" charset="0"/>
              <a:cs typeface="Times New Roman" panose="02020603050405020304" pitchFamily="18" charset="0"/>
            </a:rPr>
            <a:t>Tarif 1 p.a.: 	4GB, 200 Minuten, 4G, 50 Mbit/s,</a:t>
          </a:r>
          <a:r>
            <a:rPr lang="de-DE" sz="950" i="1" baseline="0">
              <a:effectLst/>
              <a:latin typeface="Arial" panose="020B0604020202020204" pitchFamily="34" charset="0"/>
              <a:ea typeface="Calibri" panose="020F0502020204030204" pitchFamily="34" charset="0"/>
              <a:cs typeface="Times New Roman" panose="02020603050405020304" pitchFamily="18" charset="0"/>
            </a:rPr>
            <a:t> </a:t>
          </a:r>
          <a:r>
            <a:rPr lang="de-DE" sz="950" i="1">
              <a:effectLst/>
              <a:latin typeface="Arial" panose="020B0604020202020204" pitchFamily="34" charset="0"/>
              <a:ea typeface="Calibri" panose="020F0502020204030204" pitchFamily="34" charset="0"/>
              <a:cs typeface="Times New Roman" panose="02020603050405020304" pitchFamily="18" charset="0"/>
            </a:rPr>
            <a:t>5 €/Monat, Bereitstellung 120€</a:t>
          </a:r>
          <a:endParaRPr lang="de-DE" sz="950">
            <a:effectLst/>
            <a:latin typeface="Arial" panose="020B0604020202020204" pitchFamily="34" charset="0"/>
            <a:ea typeface="Calibri" panose="020F0502020204030204" pitchFamily="34" charset="0"/>
            <a:cs typeface="Times New Roman" panose="02020603050405020304" pitchFamily="18" charset="0"/>
          </a:endParaRPr>
        </a:p>
        <a:p>
          <a:pPr>
            <a:lnSpc>
              <a:spcPct val="115000"/>
            </a:lnSpc>
            <a:spcAft>
              <a:spcPts val="1000"/>
            </a:spcAft>
          </a:pPr>
          <a:r>
            <a:rPr lang="de-DE" sz="950" i="1">
              <a:effectLst/>
              <a:latin typeface="Arial" panose="020B0604020202020204" pitchFamily="34" charset="0"/>
              <a:ea typeface="Calibri" panose="020F0502020204030204" pitchFamily="34" charset="0"/>
              <a:cs typeface="Times New Roman" panose="02020603050405020304" pitchFamily="18" charset="0"/>
            </a:rPr>
            <a:t>Tarif 2 p.a.:	2GB,</a:t>
          </a:r>
          <a:r>
            <a:rPr lang="de-DE" sz="950" i="1" baseline="0">
              <a:effectLst/>
              <a:latin typeface="Arial" panose="020B0604020202020204" pitchFamily="34" charset="0"/>
              <a:ea typeface="Calibri" panose="020F0502020204030204" pitchFamily="34" charset="0"/>
              <a:cs typeface="Times New Roman" panose="02020603050405020304" pitchFamily="18" charset="0"/>
            </a:rPr>
            <a:t> </a:t>
          </a:r>
          <a:r>
            <a:rPr lang="de-DE" sz="950" i="1">
              <a:effectLst/>
              <a:latin typeface="Arial" panose="020B0604020202020204" pitchFamily="34" charset="0"/>
              <a:ea typeface="Calibri" panose="020F0502020204030204" pitchFamily="34" charset="0"/>
              <a:cs typeface="Times New Roman" panose="02020603050405020304" pitchFamily="18" charset="0"/>
            </a:rPr>
            <a:t>100 Minuten,</a:t>
          </a:r>
          <a:r>
            <a:rPr lang="de-DE" sz="950" i="1" baseline="0">
              <a:effectLst/>
              <a:latin typeface="Arial" panose="020B0604020202020204" pitchFamily="34" charset="0"/>
              <a:ea typeface="Calibri" panose="020F0502020204030204" pitchFamily="34" charset="0"/>
              <a:cs typeface="Times New Roman" panose="02020603050405020304" pitchFamily="18" charset="0"/>
            </a:rPr>
            <a:t> </a:t>
          </a:r>
          <a:r>
            <a:rPr lang="de-DE" sz="950" i="1">
              <a:effectLst/>
              <a:latin typeface="Arial" panose="020B0604020202020204" pitchFamily="34" charset="0"/>
              <a:ea typeface="Calibri" panose="020F0502020204030204" pitchFamily="34" charset="0"/>
              <a:cs typeface="Times New Roman" panose="02020603050405020304" pitchFamily="18" charset="0"/>
            </a:rPr>
            <a:t>4G, 50 Mbit/s,</a:t>
          </a:r>
          <a:r>
            <a:rPr lang="de-DE" sz="950" i="1" baseline="0">
              <a:effectLst/>
              <a:latin typeface="Arial" panose="020B0604020202020204" pitchFamily="34" charset="0"/>
              <a:ea typeface="Calibri" panose="020F0502020204030204" pitchFamily="34" charset="0"/>
              <a:cs typeface="Times New Roman" panose="02020603050405020304" pitchFamily="18" charset="0"/>
            </a:rPr>
            <a:t> </a:t>
          </a:r>
          <a:r>
            <a:rPr lang="de-DE" sz="950" i="1">
              <a:effectLst/>
              <a:latin typeface="Arial" panose="020B0604020202020204" pitchFamily="34" charset="0"/>
              <a:ea typeface="Calibri" panose="020F0502020204030204" pitchFamily="34" charset="0"/>
              <a:cs typeface="Times New Roman" panose="02020603050405020304" pitchFamily="18" charset="0"/>
            </a:rPr>
            <a:t>4€/Monat, Bereitstellung 120€</a:t>
          </a:r>
          <a:endParaRPr lang="de-DE" sz="950">
            <a:effectLst/>
            <a:latin typeface="Arial" panose="020B0604020202020204" pitchFamily="34" charset="0"/>
            <a:ea typeface="Calibri" panose="020F0502020204030204" pitchFamily="34" charset="0"/>
            <a:cs typeface="Times New Roman" panose="02020603050405020304" pitchFamily="18" charset="0"/>
          </a:endParaRPr>
        </a:p>
        <a:p>
          <a:pPr>
            <a:lnSpc>
              <a:spcPct val="115000"/>
            </a:lnSpc>
            <a:spcAft>
              <a:spcPts val="1000"/>
            </a:spcAft>
          </a:pPr>
          <a:r>
            <a:rPr lang="de-DE" sz="950" b="1" i="1">
              <a:effectLst/>
              <a:latin typeface="Arial" panose="020B0604020202020204" pitchFamily="34" charset="0"/>
              <a:ea typeface="Calibri" panose="020F0502020204030204" pitchFamily="34" charset="0"/>
              <a:cs typeface="Times New Roman" panose="02020603050405020304" pitchFamily="18" charset="0"/>
            </a:rPr>
            <a:t>Lösungsweg</a:t>
          </a:r>
          <a:r>
            <a:rPr lang="de-DE" sz="950" i="1">
              <a:effectLst/>
              <a:latin typeface="Arial" panose="020B0604020202020204" pitchFamily="34" charset="0"/>
              <a:ea typeface="Calibri" panose="020F0502020204030204" pitchFamily="34" charset="0"/>
              <a:cs typeface="Times New Roman" panose="02020603050405020304" pitchFamily="18" charset="0"/>
            </a:rPr>
            <a:t>:</a:t>
          </a:r>
          <a:endParaRPr lang="de-DE" sz="950">
            <a:effectLst/>
            <a:latin typeface="Arial" panose="020B0604020202020204" pitchFamily="34" charset="0"/>
            <a:ea typeface="Calibri" panose="020F0502020204030204" pitchFamily="34" charset="0"/>
            <a:cs typeface="Times New Roman" panose="02020603050405020304" pitchFamily="18" charset="0"/>
          </a:endParaRPr>
        </a:p>
        <a:p>
          <a:pPr>
            <a:lnSpc>
              <a:spcPct val="115000"/>
            </a:lnSpc>
            <a:spcAft>
              <a:spcPts val="1000"/>
            </a:spcAft>
          </a:pPr>
          <a:r>
            <a:rPr lang="de-DE" sz="950" i="1">
              <a:effectLst/>
              <a:latin typeface="Arial" panose="020B0604020202020204" pitchFamily="34" charset="0"/>
              <a:ea typeface="Calibri" panose="020F0502020204030204" pitchFamily="34" charset="0"/>
              <a:cs typeface="Times New Roman" panose="02020603050405020304" pitchFamily="18" charset="0"/>
            </a:rPr>
            <a:t>Beide Tarife erfüllen die Kriterien des Verbrauchskorbs Basic. Suche nach dem kostengünstigsten Tarif. </a:t>
          </a:r>
          <a:endParaRPr lang="de-DE" sz="950">
            <a:effectLst/>
            <a:latin typeface="Arial" panose="020B0604020202020204" pitchFamily="34" charset="0"/>
            <a:ea typeface="Calibri" panose="020F0502020204030204" pitchFamily="34" charset="0"/>
            <a:cs typeface="Times New Roman" panose="02020603050405020304" pitchFamily="18" charset="0"/>
          </a:endParaRPr>
        </a:p>
        <a:p>
          <a:pPr>
            <a:lnSpc>
              <a:spcPct val="115000"/>
            </a:lnSpc>
            <a:spcAft>
              <a:spcPts val="1000"/>
            </a:spcAft>
          </a:pPr>
          <a:r>
            <a:rPr lang="de-DE" sz="950" b="1" i="1">
              <a:effectLst/>
              <a:latin typeface="Arial" panose="020B0604020202020204" pitchFamily="34" charset="0"/>
              <a:ea typeface="Calibri" panose="020F0502020204030204" pitchFamily="34" charset="0"/>
              <a:cs typeface="Times New Roman" panose="02020603050405020304" pitchFamily="18" charset="0"/>
            </a:rPr>
            <a:t>Antwort</a:t>
          </a:r>
          <a:r>
            <a:rPr lang="de-DE" sz="950" i="1">
              <a:effectLst/>
              <a:latin typeface="Arial" panose="020B0604020202020204" pitchFamily="34" charset="0"/>
              <a:ea typeface="Calibri" panose="020F0502020204030204" pitchFamily="34" charset="0"/>
              <a:cs typeface="Times New Roman" panose="02020603050405020304" pitchFamily="18" charset="0"/>
            </a:rPr>
            <a:t>: Der kostengünstigste Mobilfunktarif, der alle Kriterien des Verbrauchskorbs Basic erfüllt, ist der Tarif 2.</a:t>
          </a:r>
        </a:p>
        <a:p>
          <a:pPr>
            <a:lnSpc>
              <a:spcPct val="115000"/>
            </a:lnSpc>
            <a:spcAft>
              <a:spcPts val="1000"/>
            </a:spcAft>
          </a:pPr>
          <a:endParaRPr lang="de-DE" sz="950" i="1">
            <a:effectLst/>
            <a:latin typeface="Arial" panose="020B0604020202020204" pitchFamily="34" charset="0"/>
            <a:ea typeface="Calibri" panose="020F0502020204030204" pitchFamily="34" charset="0"/>
            <a:cs typeface="Times New Roman" panose="02020603050405020304" pitchFamily="18" charset="0"/>
          </a:endParaRPr>
        </a:p>
        <a:p>
          <a:pPr>
            <a:lnSpc>
              <a:spcPct val="115000"/>
            </a:lnSpc>
            <a:spcAft>
              <a:spcPts val="1000"/>
            </a:spcAft>
          </a:pPr>
          <a:r>
            <a:rPr lang="de-DE" sz="1200" b="1" i="1">
              <a:effectLst/>
              <a:latin typeface="Arial" panose="020B0604020202020204" pitchFamily="34" charset="0"/>
              <a:ea typeface="Calibri" panose="020F0502020204030204" pitchFamily="34" charset="0"/>
              <a:cs typeface="Times New Roman" panose="02020603050405020304" pitchFamily="18" charset="0"/>
            </a:rPr>
            <a:t>Beispiel 3b: </a:t>
          </a:r>
          <a:r>
            <a:rPr lang="de-DE" sz="1200" i="1">
              <a:effectLst/>
              <a:latin typeface="Arial" panose="020B0604020202020204" pitchFamily="34" charset="0"/>
              <a:ea typeface="Calibri" panose="020F0502020204030204" pitchFamily="34" charset="0"/>
              <a:cs typeface="Times New Roman" panose="02020603050405020304" pitchFamily="18" charset="0"/>
            </a:rPr>
            <a:t>Verbrauchskorb Medium</a:t>
          </a:r>
        </a:p>
        <a:p>
          <a:pPr>
            <a:lnSpc>
              <a:spcPct val="115000"/>
            </a:lnSpc>
            <a:spcAft>
              <a:spcPts val="1000"/>
            </a:spcAft>
          </a:pPr>
          <a:r>
            <a:rPr lang="de-DE" sz="950" b="1" i="1">
              <a:effectLst/>
              <a:latin typeface="Arial" panose="020B0604020202020204" pitchFamily="34" charset="0"/>
              <a:ea typeface="Calibri" panose="020F0502020204030204" pitchFamily="34" charset="0"/>
              <a:cs typeface="Times New Roman" panose="02020603050405020304" pitchFamily="18" charset="0"/>
            </a:rPr>
            <a:t>Gegeben</a:t>
          </a:r>
          <a:r>
            <a:rPr lang="de-DE" sz="950" i="1">
              <a:effectLst/>
              <a:latin typeface="Arial" panose="020B0604020202020204" pitchFamily="34" charset="0"/>
              <a:ea typeface="Calibri" panose="020F0502020204030204" pitchFamily="34" charset="0"/>
              <a:cs typeface="Times New Roman" panose="02020603050405020304" pitchFamily="18" charset="0"/>
            </a:rPr>
            <a:t>:</a:t>
          </a:r>
          <a:endParaRPr lang="de-DE" sz="950">
            <a:effectLst/>
            <a:latin typeface="Arial" panose="020B0604020202020204" pitchFamily="34" charset="0"/>
            <a:ea typeface="Calibri" panose="020F0502020204030204" pitchFamily="34" charset="0"/>
            <a:cs typeface="Times New Roman" panose="02020603050405020304" pitchFamily="18" charset="0"/>
          </a:endParaRPr>
        </a:p>
        <a:p>
          <a:pPr>
            <a:lnSpc>
              <a:spcPct val="115000"/>
            </a:lnSpc>
            <a:spcAft>
              <a:spcPts val="1000"/>
            </a:spcAft>
          </a:pPr>
          <a:r>
            <a:rPr lang="de-DE" sz="950" i="1">
              <a:effectLst/>
              <a:latin typeface="Arial" panose="020B0604020202020204" pitchFamily="34" charset="0"/>
              <a:ea typeface="Calibri" panose="020F0502020204030204" pitchFamily="34" charset="0"/>
              <a:cs typeface="Times New Roman" panose="02020603050405020304" pitchFamily="18" charset="0"/>
            </a:rPr>
            <a:t>Tarif 3 p.a.: 	10GB, 	unlimited, 	5G, 50 Mbit/s 20 €/Monat, Bereitstellung 120€</a:t>
          </a:r>
          <a:endParaRPr lang="de-DE" sz="950">
            <a:effectLst/>
            <a:latin typeface="Arial" panose="020B0604020202020204" pitchFamily="34" charset="0"/>
            <a:ea typeface="Calibri" panose="020F0502020204030204" pitchFamily="34" charset="0"/>
            <a:cs typeface="Times New Roman" panose="02020603050405020304" pitchFamily="18" charset="0"/>
          </a:endParaRPr>
        </a:p>
        <a:p>
          <a:pPr>
            <a:lnSpc>
              <a:spcPct val="115000"/>
            </a:lnSpc>
            <a:spcAft>
              <a:spcPts val="1000"/>
            </a:spcAft>
          </a:pPr>
          <a:r>
            <a:rPr lang="de-DE" sz="950" i="1">
              <a:effectLst/>
              <a:latin typeface="Arial" panose="020B0604020202020204" pitchFamily="34" charset="0"/>
              <a:ea typeface="Calibri" panose="020F0502020204030204" pitchFamily="34" charset="0"/>
              <a:cs typeface="Times New Roman" panose="02020603050405020304" pitchFamily="18" charset="0"/>
            </a:rPr>
            <a:t>Tarif 4 p.a.:	50GB,	unlimited,	5G, 50 Mbit/s 30€/Monat, Bereitstellung 120€</a:t>
          </a:r>
          <a:endParaRPr lang="de-DE" sz="950">
            <a:effectLst/>
            <a:latin typeface="Arial" panose="020B0604020202020204" pitchFamily="34" charset="0"/>
            <a:ea typeface="Calibri" panose="020F0502020204030204" pitchFamily="34" charset="0"/>
            <a:cs typeface="Times New Roman" panose="02020603050405020304" pitchFamily="18" charset="0"/>
          </a:endParaRPr>
        </a:p>
        <a:p>
          <a:pPr>
            <a:lnSpc>
              <a:spcPct val="115000"/>
            </a:lnSpc>
            <a:spcAft>
              <a:spcPts val="1000"/>
            </a:spcAft>
          </a:pPr>
          <a:r>
            <a:rPr lang="de-DE" sz="950" b="1" i="1">
              <a:effectLst/>
              <a:latin typeface="Arial" panose="020B0604020202020204" pitchFamily="34" charset="0"/>
              <a:ea typeface="Calibri" panose="020F0502020204030204" pitchFamily="34" charset="0"/>
              <a:cs typeface="Times New Roman" panose="02020603050405020304" pitchFamily="18" charset="0"/>
            </a:rPr>
            <a:t>Lösungsweg</a:t>
          </a:r>
          <a:r>
            <a:rPr lang="de-DE" sz="950" i="1">
              <a:effectLst/>
              <a:latin typeface="Arial" panose="020B0604020202020204" pitchFamily="34" charset="0"/>
              <a:ea typeface="Calibri" panose="020F0502020204030204" pitchFamily="34" charset="0"/>
              <a:cs typeface="Times New Roman" panose="02020603050405020304" pitchFamily="18" charset="0"/>
            </a:rPr>
            <a:t>:</a:t>
          </a:r>
          <a:endParaRPr lang="de-DE" sz="950">
            <a:effectLst/>
            <a:latin typeface="Arial" panose="020B0604020202020204" pitchFamily="34" charset="0"/>
            <a:ea typeface="Calibri" panose="020F0502020204030204" pitchFamily="34" charset="0"/>
            <a:cs typeface="Times New Roman" panose="02020603050405020304" pitchFamily="18" charset="0"/>
          </a:endParaRPr>
        </a:p>
        <a:p>
          <a:pPr>
            <a:lnSpc>
              <a:spcPct val="115000"/>
            </a:lnSpc>
            <a:spcAft>
              <a:spcPts val="1000"/>
            </a:spcAft>
          </a:pPr>
          <a:r>
            <a:rPr lang="de-DE" sz="950" i="1">
              <a:effectLst/>
              <a:latin typeface="Arial" panose="020B0604020202020204" pitchFamily="34" charset="0"/>
              <a:ea typeface="Calibri" panose="020F0502020204030204" pitchFamily="34" charset="0"/>
              <a:cs typeface="Times New Roman" panose="02020603050405020304" pitchFamily="18" charset="0"/>
            </a:rPr>
            <a:t>Tarif 3 erfüllt die Anforderungen des Verbrauchskorbs Medium nicht, da weniger als 15GB Datenvolumen enthalten sind. Tarif 4 erfüllt alle Anforderungen.</a:t>
          </a:r>
          <a:endParaRPr lang="de-DE" sz="950">
            <a:effectLst/>
            <a:latin typeface="Arial" panose="020B0604020202020204" pitchFamily="34" charset="0"/>
            <a:ea typeface="Calibri" panose="020F0502020204030204" pitchFamily="34" charset="0"/>
            <a:cs typeface="Times New Roman" panose="02020603050405020304" pitchFamily="18" charset="0"/>
          </a:endParaRPr>
        </a:p>
        <a:p>
          <a:pPr>
            <a:lnSpc>
              <a:spcPct val="115000"/>
            </a:lnSpc>
            <a:spcAft>
              <a:spcPts val="1000"/>
            </a:spcAft>
          </a:pPr>
          <a:r>
            <a:rPr lang="de-DE" sz="950" b="1" i="1">
              <a:effectLst/>
              <a:latin typeface="Arial" panose="020B0604020202020204" pitchFamily="34" charset="0"/>
              <a:ea typeface="Calibri" panose="020F0502020204030204" pitchFamily="34" charset="0"/>
              <a:cs typeface="Times New Roman" panose="02020603050405020304" pitchFamily="18" charset="0"/>
            </a:rPr>
            <a:t>Antwort</a:t>
          </a:r>
          <a:r>
            <a:rPr lang="de-DE" sz="950" i="1">
              <a:effectLst/>
              <a:latin typeface="Arial" panose="020B0604020202020204" pitchFamily="34" charset="0"/>
              <a:ea typeface="Calibri" panose="020F0502020204030204" pitchFamily="34" charset="0"/>
              <a:cs typeface="Times New Roman" panose="02020603050405020304" pitchFamily="18" charset="0"/>
            </a:rPr>
            <a:t>: Tarif 4 ist dem Verbrauchskorb Medium zuzuordnen.</a:t>
          </a:r>
        </a:p>
        <a:p>
          <a:pPr>
            <a:lnSpc>
              <a:spcPct val="115000"/>
            </a:lnSpc>
            <a:spcAft>
              <a:spcPts val="1000"/>
            </a:spcAft>
          </a:pPr>
          <a:endParaRPr lang="de-DE" sz="950" i="1">
            <a:effectLst/>
            <a:latin typeface="Arial" panose="020B0604020202020204" pitchFamily="34" charset="0"/>
            <a:ea typeface="Calibri" panose="020F0502020204030204" pitchFamily="34" charset="0"/>
            <a:cs typeface="Times New Roman" panose="02020603050405020304" pitchFamily="18" charset="0"/>
          </a:endParaRPr>
        </a:p>
        <a:p>
          <a:pPr marL="0" marR="0" lvl="0" indent="0" defTabSz="914400" eaLnBrk="1" fontAlgn="auto" latinLnBrk="0" hangingPunct="1">
            <a:lnSpc>
              <a:spcPct val="115000"/>
            </a:lnSpc>
            <a:spcBef>
              <a:spcPts val="0"/>
            </a:spcBef>
            <a:spcAft>
              <a:spcPts val="1000"/>
            </a:spcAft>
            <a:buClrTx/>
            <a:buSzTx/>
            <a:buFontTx/>
            <a:buNone/>
            <a:tabLst/>
            <a:defRPr/>
          </a:pPr>
          <a:r>
            <a:rPr kumimoji="0" lang="de-DE" sz="1200" b="1" i="1" u="none" strike="noStrike" kern="0" cap="none" spc="0" normalizeH="0" baseline="0" noProof="0">
              <a:ln>
                <a:noFill/>
              </a:ln>
              <a:solidFill>
                <a:sysClr val="windowText" lastClr="000000"/>
              </a:solidFill>
              <a:effectLst/>
              <a:uLnTx/>
              <a:uFillTx/>
              <a:latin typeface="Arial" panose="020B0604020202020204" pitchFamily="34" charset="0"/>
              <a:ea typeface="Calibri" panose="020F0502020204030204" pitchFamily="34" charset="0"/>
              <a:cs typeface="Times New Roman" panose="02020603050405020304" pitchFamily="18" charset="0"/>
            </a:rPr>
            <a:t>Beispiel 3c: </a:t>
          </a:r>
          <a:r>
            <a:rPr kumimoji="0" lang="de-DE" sz="1200" b="0" i="1" u="none" strike="noStrike" kern="0" cap="none" spc="0" normalizeH="0" baseline="0" noProof="0">
              <a:ln>
                <a:noFill/>
              </a:ln>
              <a:solidFill>
                <a:sysClr val="windowText" lastClr="000000"/>
              </a:solidFill>
              <a:effectLst/>
              <a:uLnTx/>
              <a:uFillTx/>
              <a:latin typeface="Arial" panose="020B0604020202020204" pitchFamily="34" charset="0"/>
              <a:ea typeface="Calibri" panose="020F0502020204030204" pitchFamily="34" charset="0"/>
              <a:cs typeface="Times New Roman" panose="02020603050405020304" pitchFamily="18" charset="0"/>
            </a:rPr>
            <a:t>Verbrauchskorb Medium</a:t>
          </a:r>
        </a:p>
        <a:p>
          <a:pPr marL="0" marR="0" lvl="0" indent="0" defTabSz="914400" eaLnBrk="1" fontAlgn="auto" latinLnBrk="0" hangingPunct="1">
            <a:lnSpc>
              <a:spcPct val="115000"/>
            </a:lnSpc>
            <a:spcBef>
              <a:spcPts val="0"/>
            </a:spcBef>
            <a:spcAft>
              <a:spcPts val="1000"/>
            </a:spcAft>
            <a:buClrTx/>
            <a:buSzTx/>
            <a:buFontTx/>
            <a:buNone/>
            <a:tabLst/>
            <a:defRPr/>
          </a:pPr>
          <a:r>
            <a:rPr kumimoji="0" lang="de-DE" sz="950" b="1" i="1" u="none" strike="noStrike" kern="0" cap="none" spc="0" normalizeH="0" baseline="0" noProof="0">
              <a:ln>
                <a:noFill/>
              </a:ln>
              <a:solidFill>
                <a:sysClr val="windowText" lastClr="000000"/>
              </a:solidFill>
              <a:effectLst/>
              <a:uLnTx/>
              <a:uFillTx/>
              <a:latin typeface="Arial" panose="020B0604020202020204" pitchFamily="34" charset="0"/>
              <a:ea typeface="Calibri" panose="020F0502020204030204" pitchFamily="34" charset="0"/>
              <a:cs typeface="Times New Roman" panose="02020603050405020304" pitchFamily="18" charset="0"/>
            </a:rPr>
            <a:t>Gegeben</a:t>
          </a:r>
          <a:r>
            <a:rPr kumimoji="0" lang="de-DE" sz="950" b="0" i="1" u="none" strike="noStrike" kern="0" cap="none" spc="0" normalizeH="0" baseline="0" noProof="0">
              <a:ln>
                <a:noFill/>
              </a:ln>
              <a:solidFill>
                <a:sysClr val="windowText" lastClr="000000"/>
              </a:solidFill>
              <a:effectLst/>
              <a:uLnTx/>
              <a:uFillTx/>
              <a:latin typeface="Arial" panose="020B0604020202020204" pitchFamily="34" charset="0"/>
              <a:ea typeface="Calibri" panose="020F0502020204030204" pitchFamily="34" charset="0"/>
              <a:cs typeface="Times New Roman" panose="02020603050405020304" pitchFamily="18" charset="0"/>
            </a:rPr>
            <a:t>:</a:t>
          </a:r>
          <a:endParaRPr kumimoji="0" lang="de-DE" sz="950" b="0" i="0" u="none" strike="noStrike" kern="0" cap="none" spc="0" normalizeH="0" baseline="0" noProof="0">
            <a:ln>
              <a:noFill/>
            </a:ln>
            <a:solidFill>
              <a:sysClr val="windowText" lastClr="000000"/>
            </a:solidFill>
            <a:effectLst/>
            <a:uLnTx/>
            <a:uFillTx/>
            <a:latin typeface="Arial" panose="020B0604020202020204" pitchFamily="34" charset="0"/>
            <a:ea typeface="Calibri" panose="020F0502020204030204" pitchFamily="34" charset="0"/>
            <a:cs typeface="Times New Roman" panose="02020603050405020304" pitchFamily="18" charset="0"/>
          </a:endParaRPr>
        </a:p>
        <a:p>
          <a:pPr marL="0" marR="0" lvl="0" indent="0" defTabSz="914400" eaLnBrk="1" fontAlgn="auto" latinLnBrk="0" hangingPunct="1">
            <a:lnSpc>
              <a:spcPct val="115000"/>
            </a:lnSpc>
            <a:spcBef>
              <a:spcPts val="0"/>
            </a:spcBef>
            <a:spcAft>
              <a:spcPts val="1000"/>
            </a:spcAft>
            <a:buClrTx/>
            <a:buSzTx/>
            <a:buFontTx/>
            <a:buNone/>
            <a:tabLst/>
            <a:defRPr/>
          </a:pPr>
          <a:r>
            <a:rPr kumimoji="0" lang="de-DE" sz="950" b="0" i="1" u="none" strike="noStrike" kern="0" cap="none" spc="0" normalizeH="0" baseline="0" noProof="0">
              <a:ln>
                <a:noFill/>
              </a:ln>
              <a:solidFill>
                <a:sysClr val="windowText" lastClr="000000"/>
              </a:solidFill>
              <a:effectLst/>
              <a:uLnTx/>
              <a:uFillTx/>
              <a:latin typeface="Arial" panose="020B0604020202020204" pitchFamily="34" charset="0"/>
              <a:ea typeface="Calibri" panose="020F0502020204030204" pitchFamily="34" charset="0"/>
              <a:cs typeface="Times New Roman" panose="02020603050405020304" pitchFamily="18" charset="0"/>
            </a:rPr>
            <a:t>Tarif 5 p.a.: 	20GB, 	unlimited, 	5G, 50 Mbit/s 20 €/Monat, Bereitstellung 250€, Mindestvertragslaufzeit 24 Monate</a:t>
          </a:r>
          <a:endParaRPr kumimoji="0" lang="de-DE" sz="950" b="0" i="0" u="none" strike="noStrike" kern="0" cap="none" spc="0" normalizeH="0" baseline="0" noProof="0">
            <a:ln>
              <a:noFill/>
            </a:ln>
            <a:solidFill>
              <a:sysClr val="windowText" lastClr="000000"/>
            </a:solidFill>
            <a:effectLst/>
            <a:uLnTx/>
            <a:uFillTx/>
            <a:latin typeface="Arial" panose="020B0604020202020204" pitchFamily="34" charset="0"/>
            <a:ea typeface="Calibri" panose="020F0502020204030204" pitchFamily="34" charset="0"/>
            <a:cs typeface="Times New Roman" panose="02020603050405020304" pitchFamily="18" charset="0"/>
          </a:endParaRPr>
        </a:p>
        <a:p>
          <a:pPr marL="0" marR="0" lvl="0" indent="0" defTabSz="914400" eaLnBrk="1" fontAlgn="auto" latinLnBrk="0" hangingPunct="1">
            <a:lnSpc>
              <a:spcPct val="115000"/>
            </a:lnSpc>
            <a:spcBef>
              <a:spcPts val="0"/>
            </a:spcBef>
            <a:spcAft>
              <a:spcPts val="1000"/>
            </a:spcAft>
            <a:buClrTx/>
            <a:buSzTx/>
            <a:buFontTx/>
            <a:buNone/>
            <a:tabLst/>
            <a:defRPr/>
          </a:pPr>
          <a:r>
            <a:rPr kumimoji="0" lang="de-DE" sz="950" b="0" i="1" u="none" strike="noStrike" kern="0" cap="none" spc="0" normalizeH="0" baseline="0" noProof="0">
              <a:ln>
                <a:noFill/>
              </a:ln>
              <a:solidFill>
                <a:sysClr val="windowText" lastClr="000000"/>
              </a:solidFill>
              <a:effectLst/>
              <a:uLnTx/>
              <a:uFillTx/>
              <a:latin typeface="Arial" panose="020B0604020202020204" pitchFamily="34" charset="0"/>
              <a:ea typeface="Calibri" panose="020F0502020204030204" pitchFamily="34" charset="0"/>
              <a:cs typeface="Times New Roman" panose="02020603050405020304" pitchFamily="18" charset="0"/>
            </a:rPr>
            <a:t>Tarif 6 p.a.:	50GB,	unlimited,	5G, 50 Mbit/s 30€/Monat, Bereitstellung 0€, Mindestvertragslaufzeit 24 Monate</a:t>
          </a:r>
          <a:endParaRPr kumimoji="0" lang="de-DE" sz="950" b="0" i="0" u="none" strike="noStrike" kern="0" cap="none" spc="0" normalizeH="0" baseline="0" noProof="0">
            <a:ln>
              <a:noFill/>
            </a:ln>
            <a:solidFill>
              <a:sysClr val="windowText" lastClr="000000"/>
            </a:solidFill>
            <a:effectLst/>
            <a:uLnTx/>
            <a:uFillTx/>
            <a:latin typeface="Arial" panose="020B0604020202020204" pitchFamily="34" charset="0"/>
            <a:ea typeface="Calibri" panose="020F0502020204030204" pitchFamily="34" charset="0"/>
            <a:cs typeface="Times New Roman" panose="02020603050405020304" pitchFamily="18" charset="0"/>
          </a:endParaRPr>
        </a:p>
        <a:p>
          <a:pPr marL="0" marR="0" lvl="0" indent="0" defTabSz="914400" eaLnBrk="1" fontAlgn="auto" latinLnBrk="0" hangingPunct="1">
            <a:lnSpc>
              <a:spcPct val="115000"/>
            </a:lnSpc>
            <a:spcBef>
              <a:spcPts val="0"/>
            </a:spcBef>
            <a:spcAft>
              <a:spcPts val="1000"/>
            </a:spcAft>
            <a:buClrTx/>
            <a:buSzTx/>
            <a:buFontTx/>
            <a:buNone/>
            <a:tabLst/>
            <a:defRPr/>
          </a:pPr>
          <a:r>
            <a:rPr kumimoji="0" lang="de-DE" sz="950" b="1" i="1" u="none" strike="noStrike" kern="0" cap="none" spc="0" normalizeH="0" baseline="0" noProof="0">
              <a:ln>
                <a:noFill/>
              </a:ln>
              <a:solidFill>
                <a:sysClr val="windowText" lastClr="000000"/>
              </a:solidFill>
              <a:effectLst/>
              <a:uLnTx/>
              <a:uFillTx/>
              <a:latin typeface="Arial" panose="020B0604020202020204" pitchFamily="34" charset="0"/>
              <a:ea typeface="Calibri" panose="020F0502020204030204" pitchFamily="34" charset="0"/>
              <a:cs typeface="Times New Roman" panose="02020603050405020304" pitchFamily="18" charset="0"/>
            </a:rPr>
            <a:t>Lösungsweg</a:t>
          </a:r>
          <a:r>
            <a:rPr kumimoji="0" lang="de-DE" sz="950" b="0" i="1" u="none" strike="noStrike" kern="0" cap="none" spc="0" normalizeH="0" baseline="0" noProof="0">
              <a:ln>
                <a:noFill/>
              </a:ln>
              <a:solidFill>
                <a:sysClr val="windowText" lastClr="000000"/>
              </a:solidFill>
              <a:effectLst/>
              <a:uLnTx/>
              <a:uFillTx/>
              <a:latin typeface="Arial" panose="020B0604020202020204" pitchFamily="34" charset="0"/>
              <a:ea typeface="Calibri" panose="020F0502020204030204" pitchFamily="34" charset="0"/>
              <a:cs typeface="Times New Roman" panose="02020603050405020304" pitchFamily="18" charset="0"/>
            </a:rPr>
            <a:t>:</a:t>
          </a:r>
        </a:p>
        <a:p>
          <a:pPr marL="0" marR="0" lvl="0" indent="0" defTabSz="914400" eaLnBrk="1" fontAlgn="auto" latinLnBrk="0" hangingPunct="1">
            <a:lnSpc>
              <a:spcPct val="115000"/>
            </a:lnSpc>
            <a:spcBef>
              <a:spcPts val="0"/>
            </a:spcBef>
            <a:spcAft>
              <a:spcPts val="1000"/>
            </a:spcAft>
            <a:buClrTx/>
            <a:buSzTx/>
            <a:buFontTx/>
            <a:buNone/>
            <a:tabLst/>
            <a:defRPr/>
          </a:pPr>
          <a:r>
            <a:rPr kumimoji="0" lang="de-DE" sz="950" b="0" i="1" u="none" strike="noStrike" kern="0" cap="none" spc="0" normalizeH="0" baseline="0" noProof="0">
              <a:ln>
                <a:noFill/>
              </a:ln>
              <a:solidFill>
                <a:sysClr val="windowText" lastClr="000000"/>
              </a:solidFill>
              <a:effectLst/>
              <a:uLnTx/>
              <a:uFillTx/>
              <a:latin typeface="Arial" panose="020B0604020202020204" pitchFamily="34" charset="0"/>
              <a:ea typeface="Calibri" panose="020F0502020204030204" pitchFamily="34" charset="0"/>
              <a:cs typeface="Times New Roman" panose="02020603050405020304" pitchFamily="18" charset="0"/>
            </a:rPr>
            <a:t>Gesamtkosten Tarif 5: 24 Monate * 20€/Monat + 200€ (einmaliges Bereitstellungsentgelt) = 730€ pro 24 Monate</a:t>
          </a:r>
        </a:p>
        <a:p>
          <a:pPr marL="0" marR="0" lvl="0" indent="0" defTabSz="914400" eaLnBrk="1" fontAlgn="auto" latinLnBrk="0" hangingPunct="1">
            <a:lnSpc>
              <a:spcPct val="115000"/>
            </a:lnSpc>
            <a:spcBef>
              <a:spcPts val="0"/>
            </a:spcBef>
            <a:spcAft>
              <a:spcPts val="1000"/>
            </a:spcAft>
            <a:buClrTx/>
            <a:buSzTx/>
            <a:buFontTx/>
            <a:buNone/>
            <a:tabLst/>
            <a:defRPr/>
          </a:pPr>
          <a:r>
            <a:rPr kumimoji="0" lang="de-DE" sz="950" b="0" i="1" u="none" strike="noStrike" kern="0" cap="none" spc="0" normalizeH="0" baseline="0" noProof="0">
              <a:ln>
                <a:noFill/>
              </a:ln>
              <a:solidFill>
                <a:sysClr val="windowText" lastClr="000000"/>
              </a:solidFill>
              <a:effectLst/>
              <a:uLnTx/>
              <a:uFillTx/>
              <a:latin typeface="Arial" panose="020B0604020202020204" pitchFamily="34" charset="0"/>
              <a:ea typeface="Calibri" panose="020F0502020204030204" pitchFamily="34" charset="0"/>
              <a:cs typeface="Times New Roman" panose="02020603050405020304" pitchFamily="18" charset="0"/>
            </a:rPr>
            <a:t>Gesamtkosten Tarif 6: 24 Monate * 30€/Monat + 200€ (einmaliges Bereitstellungsentgelt) = 720€ pro 24 Monate</a:t>
          </a:r>
          <a:endParaRPr kumimoji="0" lang="de-DE" sz="950" b="0" i="0" u="none" strike="noStrike" kern="0" cap="none" spc="0" normalizeH="0" baseline="0" noProof="0">
            <a:ln>
              <a:noFill/>
            </a:ln>
            <a:solidFill>
              <a:sysClr val="windowText" lastClr="000000"/>
            </a:solidFill>
            <a:effectLst/>
            <a:uLnTx/>
            <a:uFillTx/>
            <a:latin typeface="Arial" panose="020B0604020202020204" pitchFamily="34" charset="0"/>
            <a:ea typeface="Calibri" panose="020F0502020204030204" pitchFamily="34" charset="0"/>
            <a:cs typeface="Times New Roman" panose="02020603050405020304" pitchFamily="18" charset="0"/>
          </a:endParaRPr>
        </a:p>
        <a:p>
          <a:pPr marL="0" marR="0" lvl="0" indent="0" defTabSz="914400" eaLnBrk="1" fontAlgn="auto" latinLnBrk="0" hangingPunct="1">
            <a:lnSpc>
              <a:spcPct val="115000"/>
            </a:lnSpc>
            <a:spcBef>
              <a:spcPts val="0"/>
            </a:spcBef>
            <a:spcAft>
              <a:spcPts val="1000"/>
            </a:spcAft>
            <a:buClrTx/>
            <a:buSzTx/>
            <a:buFontTx/>
            <a:buNone/>
            <a:tabLst/>
            <a:defRPr/>
          </a:pPr>
          <a:r>
            <a:rPr kumimoji="0" lang="de-DE" sz="950" b="1" i="1" u="none" strike="noStrike" kern="0" cap="none" spc="0" normalizeH="0" baseline="0" noProof="0">
              <a:ln>
                <a:noFill/>
              </a:ln>
              <a:solidFill>
                <a:sysClr val="windowText" lastClr="000000"/>
              </a:solidFill>
              <a:effectLst/>
              <a:uLnTx/>
              <a:uFillTx/>
              <a:latin typeface="Arial" panose="020B0604020202020204" pitchFamily="34" charset="0"/>
              <a:ea typeface="Calibri" panose="020F0502020204030204" pitchFamily="34" charset="0"/>
              <a:cs typeface="Times New Roman" panose="02020603050405020304" pitchFamily="18" charset="0"/>
            </a:rPr>
            <a:t>Antwort</a:t>
          </a:r>
          <a:r>
            <a:rPr kumimoji="0" lang="de-DE" sz="950" b="0" i="1" u="none" strike="noStrike" kern="0" cap="none" spc="0" normalizeH="0" baseline="0" noProof="0">
              <a:ln>
                <a:noFill/>
              </a:ln>
              <a:solidFill>
                <a:sysClr val="windowText" lastClr="000000"/>
              </a:solidFill>
              <a:effectLst/>
              <a:uLnTx/>
              <a:uFillTx/>
              <a:latin typeface="Arial" panose="020B0604020202020204" pitchFamily="34" charset="0"/>
              <a:ea typeface="Calibri" panose="020F0502020204030204" pitchFamily="34" charset="0"/>
              <a:cs typeface="Times New Roman" panose="02020603050405020304" pitchFamily="18" charset="0"/>
            </a:rPr>
            <a:t>: Der kostengünstigste Mobilfunktarif, der alle Kriterien des Verbrauchskorbs Medium erfüllt, ist der Tarif 6.</a:t>
          </a: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27.xml"/><Relationship Id="rId18" Type="http://schemas.openxmlformats.org/officeDocument/2006/relationships/ctrlProp" Target="../ctrlProps/ctrlProp32.xml"/><Relationship Id="rId26" Type="http://schemas.openxmlformats.org/officeDocument/2006/relationships/ctrlProp" Target="../ctrlProps/ctrlProp40.xml"/><Relationship Id="rId39" Type="http://schemas.openxmlformats.org/officeDocument/2006/relationships/ctrlProp" Target="../ctrlProps/ctrlProp53.xml"/><Relationship Id="rId21" Type="http://schemas.openxmlformats.org/officeDocument/2006/relationships/ctrlProp" Target="../ctrlProps/ctrlProp35.xml"/><Relationship Id="rId34" Type="http://schemas.openxmlformats.org/officeDocument/2006/relationships/ctrlProp" Target="../ctrlProps/ctrlProp48.xml"/><Relationship Id="rId42" Type="http://schemas.openxmlformats.org/officeDocument/2006/relationships/ctrlProp" Target="../ctrlProps/ctrlProp56.xml"/><Relationship Id="rId47" Type="http://schemas.openxmlformats.org/officeDocument/2006/relationships/ctrlProp" Target="../ctrlProps/ctrlProp61.xml"/><Relationship Id="rId50" Type="http://schemas.openxmlformats.org/officeDocument/2006/relationships/ctrlProp" Target="../ctrlProps/ctrlProp64.xml"/><Relationship Id="rId55" Type="http://schemas.openxmlformats.org/officeDocument/2006/relationships/ctrlProp" Target="../ctrlProps/ctrlProp69.xml"/><Relationship Id="rId7" Type="http://schemas.openxmlformats.org/officeDocument/2006/relationships/ctrlProp" Target="../ctrlProps/ctrlProp21.xml"/><Relationship Id="rId2" Type="http://schemas.openxmlformats.org/officeDocument/2006/relationships/drawing" Target="../drawings/drawing4.xml"/><Relationship Id="rId16" Type="http://schemas.openxmlformats.org/officeDocument/2006/relationships/ctrlProp" Target="../ctrlProps/ctrlProp30.xml"/><Relationship Id="rId29" Type="http://schemas.openxmlformats.org/officeDocument/2006/relationships/ctrlProp" Target="../ctrlProps/ctrlProp43.xml"/><Relationship Id="rId11" Type="http://schemas.openxmlformats.org/officeDocument/2006/relationships/ctrlProp" Target="../ctrlProps/ctrlProp25.xml"/><Relationship Id="rId24" Type="http://schemas.openxmlformats.org/officeDocument/2006/relationships/ctrlProp" Target="../ctrlProps/ctrlProp38.xml"/><Relationship Id="rId32" Type="http://schemas.openxmlformats.org/officeDocument/2006/relationships/ctrlProp" Target="../ctrlProps/ctrlProp46.xml"/><Relationship Id="rId37" Type="http://schemas.openxmlformats.org/officeDocument/2006/relationships/ctrlProp" Target="../ctrlProps/ctrlProp51.xml"/><Relationship Id="rId40" Type="http://schemas.openxmlformats.org/officeDocument/2006/relationships/ctrlProp" Target="../ctrlProps/ctrlProp54.xml"/><Relationship Id="rId45" Type="http://schemas.openxmlformats.org/officeDocument/2006/relationships/ctrlProp" Target="../ctrlProps/ctrlProp59.xml"/><Relationship Id="rId53" Type="http://schemas.openxmlformats.org/officeDocument/2006/relationships/ctrlProp" Target="../ctrlProps/ctrlProp67.xml"/><Relationship Id="rId5" Type="http://schemas.openxmlformats.org/officeDocument/2006/relationships/ctrlProp" Target="../ctrlProps/ctrlProp19.xml"/><Relationship Id="rId10" Type="http://schemas.openxmlformats.org/officeDocument/2006/relationships/ctrlProp" Target="../ctrlProps/ctrlProp24.xml"/><Relationship Id="rId19" Type="http://schemas.openxmlformats.org/officeDocument/2006/relationships/ctrlProp" Target="../ctrlProps/ctrlProp33.xml"/><Relationship Id="rId31" Type="http://schemas.openxmlformats.org/officeDocument/2006/relationships/ctrlProp" Target="../ctrlProps/ctrlProp45.xml"/><Relationship Id="rId44" Type="http://schemas.openxmlformats.org/officeDocument/2006/relationships/ctrlProp" Target="../ctrlProps/ctrlProp58.xml"/><Relationship Id="rId52" Type="http://schemas.openxmlformats.org/officeDocument/2006/relationships/ctrlProp" Target="../ctrlProps/ctrlProp66.xml"/><Relationship Id="rId4" Type="http://schemas.openxmlformats.org/officeDocument/2006/relationships/ctrlProp" Target="../ctrlProps/ctrlProp18.xml"/><Relationship Id="rId9" Type="http://schemas.openxmlformats.org/officeDocument/2006/relationships/ctrlProp" Target="../ctrlProps/ctrlProp23.xml"/><Relationship Id="rId14" Type="http://schemas.openxmlformats.org/officeDocument/2006/relationships/ctrlProp" Target="../ctrlProps/ctrlProp28.xml"/><Relationship Id="rId22" Type="http://schemas.openxmlformats.org/officeDocument/2006/relationships/ctrlProp" Target="../ctrlProps/ctrlProp36.xml"/><Relationship Id="rId27" Type="http://schemas.openxmlformats.org/officeDocument/2006/relationships/ctrlProp" Target="../ctrlProps/ctrlProp41.xml"/><Relationship Id="rId30" Type="http://schemas.openxmlformats.org/officeDocument/2006/relationships/ctrlProp" Target="../ctrlProps/ctrlProp44.xml"/><Relationship Id="rId35" Type="http://schemas.openxmlformats.org/officeDocument/2006/relationships/ctrlProp" Target="../ctrlProps/ctrlProp49.xml"/><Relationship Id="rId43" Type="http://schemas.openxmlformats.org/officeDocument/2006/relationships/ctrlProp" Target="../ctrlProps/ctrlProp57.xml"/><Relationship Id="rId48" Type="http://schemas.openxmlformats.org/officeDocument/2006/relationships/ctrlProp" Target="../ctrlProps/ctrlProp62.xml"/><Relationship Id="rId8" Type="http://schemas.openxmlformats.org/officeDocument/2006/relationships/ctrlProp" Target="../ctrlProps/ctrlProp22.xml"/><Relationship Id="rId51" Type="http://schemas.openxmlformats.org/officeDocument/2006/relationships/ctrlProp" Target="../ctrlProps/ctrlProp65.xml"/><Relationship Id="rId3" Type="http://schemas.openxmlformats.org/officeDocument/2006/relationships/vmlDrawing" Target="../drawings/vmlDrawing3.vml"/><Relationship Id="rId12" Type="http://schemas.openxmlformats.org/officeDocument/2006/relationships/ctrlProp" Target="../ctrlProps/ctrlProp26.xml"/><Relationship Id="rId17" Type="http://schemas.openxmlformats.org/officeDocument/2006/relationships/ctrlProp" Target="../ctrlProps/ctrlProp31.xml"/><Relationship Id="rId25" Type="http://schemas.openxmlformats.org/officeDocument/2006/relationships/ctrlProp" Target="../ctrlProps/ctrlProp39.xml"/><Relationship Id="rId33" Type="http://schemas.openxmlformats.org/officeDocument/2006/relationships/ctrlProp" Target="../ctrlProps/ctrlProp47.xml"/><Relationship Id="rId38" Type="http://schemas.openxmlformats.org/officeDocument/2006/relationships/ctrlProp" Target="../ctrlProps/ctrlProp52.xml"/><Relationship Id="rId46" Type="http://schemas.openxmlformats.org/officeDocument/2006/relationships/ctrlProp" Target="../ctrlProps/ctrlProp60.xml"/><Relationship Id="rId20" Type="http://schemas.openxmlformats.org/officeDocument/2006/relationships/ctrlProp" Target="../ctrlProps/ctrlProp34.xml"/><Relationship Id="rId41" Type="http://schemas.openxmlformats.org/officeDocument/2006/relationships/ctrlProp" Target="../ctrlProps/ctrlProp55.xml"/><Relationship Id="rId54" Type="http://schemas.openxmlformats.org/officeDocument/2006/relationships/ctrlProp" Target="../ctrlProps/ctrlProp68.xml"/><Relationship Id="rId1" Type="http://schemas.openxmlformats.org/officeDocument/2006/relationships/printerSettings" Target="../printerSettings/printerSettings5.bin"/><Relationship Id="rId6" Type="http://schemas.openxmlformats.org/officeDocument/2006/relationships/ctrlProp" Target="../ctrlProps/ctrlProp20.xml"/><Relationship Id="rId15" Type="http://schemas.openxmlformats.org/officeDocument/2006/relationships/ctrlProp" Target="../ctrlProps/ctrlProp29.xml"/><Relationship Id="rId23" Type="http://schemas.openxmlformats.org/officeDocument/2006/relationships/ctrlProp" Target="../ctrlProps/ctrlProp37.xml"/><Relationship Id="rId28" Type="http://schemas.openxmlformats.org/officeDocument/2006/relationships/ctrlProp" Target="../ctrlProps/ctrlProp42.xml"/><Relationship Id="rId36" Type="http://schemas.openxmlformats.org/officeDocument/2006/relationships/ctrlProp" Target="../ctrlProps/ctrlProp50.xml"/><Relationship Id="rId49" Type="http://schemas.openxmlformats.org/officeDocument/2006/relationships/ctrlProp" Target="../ctrlProps/ctrlProp6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9.bin"/><Relationship Id="rId6" Type="http://schemas.openxmlformats.org/officeDocument/2006/relationships/ctrlProp" Target="../ctrlProps/ctrlProp72.xml"/><Relationship Id="rId5" Type="http://schemas.openxmlformats.org/officeDocument/2006/relationships/ctrlProp" Target="../ctrlProps/ctrlProp71.xml"/><Relationship Id="rId4" Type="http://schemas.openxmlformats.org/officeDocument/2006/relationships/ctrlProp" Target="../ctrlProps/ctrlProp70.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86330A-0A5E-4134-9959-44B411F83289}">
  <sheetPr codeName="Tabelle1"/>
  <dimension ref="A5:N68"/>
  <sheetViews>
    <sheetView showGridLines="0" view="pageBreakPreview" zoomScale="60" zoomScaleNormal="175" workbookViewId="0">
      <selection activeCell="A44" sqref="A44"/>
    </sheetView>
  </sheetViews>
  <sheetFormatPr baseColWidth="10" defaultColWidth="8" defaultRowHeight="15" x14ac:dyDescent="0.25"/>
  <cols>
    <col min="1" max="1" width="8" style="3"/>
    <col min="2" max="16384" width="8" style="2"/>
  </cols>
  <sheetData>
    <row r="5" spans="1:13" x14ac:dyDescent="0.25">
      <c r="M5" s="2" t="s">
        <v>314</v>
      </c>
    </row>
    <row r="7" spans="1:13" ht="18" x14ac:dyDescent="0.25">
      <c r="A7" s="1" t="s">
        <v>0</v>
      </c>
    </row>
    <row r="8" spans="1:13" ht="14.1" customHeight="1" x14ac:dyDescent="0.25">
      <c r="L8" s="2" t="s">
        <v>314</v>
      </c>
    </row>
    <row r="9" spans="1:13" s="5" customFormat="1" ht="14.1" customHeight="1" x14ac:dyDescent="0.2">
      <c r="A9" s="246" t="s">
        <v>1</v>
      </c>
      <c r="B9" s="247"/>
      <c r="C9" s="247"/>
      <c r="D9" s="247"/>
      <c r="E9" s="247"/>
      <c r="F9" s="247"/>
      <c r="G9" s="247"/>
      <c r="H9" s="247"/>
      <c r="I9" s="247"/>
      <c r="J9" s="247"/>
      <c r="K9" s="247"/>
    </row>
    <row r="10" spans="1:13" s="5" customFormat="1" ht="14.1" customHeight="1" x14ac:dyDescent="0.2">
      <c r="A10" s="246" t="s">
        <v>267</v>
      </c>
      <c r="B10" s="247"/>
      <c r="C10" s="247"/>
      <c r="D10" s="247"/>
      <c r="E10" s="247"/>
      <c r="F10" s="247"/>
      <c r="G10" s="247"/>
      <c r="H10" s="247"/>
      <c r="I10" s="247"/>
      <c r="J10" s="247"/>
      <c r="K10" s="247"/>
    </row>
    <row r="11" spans="1:13" s="5" customFormat="1" ht="14.1" customHeight="1" x14ac:dyDescent="0.2">
      <c r="A11" s="246" t="s">
        <v>268</v>
      </c>
      <c r="B11" s="247"/>
      <c r="C11" s="247"/>
      <c r="D11" s="247"/>
      <c r="E11" s="247"/>
      <c r="F11" s="247"/>
      <c r="G11" s="247"/>
      <c r="H11" s="247"/>
      <c r="I11" s="247"/>
      <c r="J11" s="247"/>
      <c r="K11" s="247"/>
    </row>
    <row r="12" spans="1:13" s="5" customFormat="1" ht="14.1" customHeight="1" x14ac:dyDescent="0.2">
      <c r="A12" s="246" t="s">
        <v>269</v>
      </c>
      <c r="B12" s="247"/>
      <c r="C12" s="247"/>
      <c r="D12" s="247"/>
      <c r="E12" s="247"/>
      <c r="F12" s="247"/>
      <c r="G12" s="247"/>
      <c r="H12" s="247"/>
      <c r="I12" s="247"/>
      <c r="J12" s="247"/>
      <c r="K12" s="247"/>
    </row>
    <row r="13" spans="1:13" s="5" customFormat="1" ht="14.1" customHeight="1" x14ac:dyDescent="0.2">
      <c r="A13" s="246" t="s">
        <v>270</v>
      </c>
      <c r="B13" s="247"/>
      <c r="C13" s="247"/>
      <c r="D13" s="247"/>
      <c r="E13" s="247"/>
      <c r="F13" s="247"/>
      <c r="G13" s="247"/>
      <c r="H13" s="247"/>
      <c r="I13" s="247"/>
      <c r="J13" s="247"/>
      <c r="K13" s="247"/>
    </row>
    <row r="14" spans="1:13" s="5" customFormat="1" ht="14.1" customHeight="1" x14ac:dyDescent="0.2">
      <c r="A14" s="246"/>
      <c r="B14" s="247"/>
      <c r="C14" s="247"/>
      <c r="D14" s="247"/>
      <c r="E14" s="247"/>
      <c r="F14" s="247"/>
      <c r="G14" s="247"/>
      <c r="H14" s="247"/>
      <c r="I14" s="247"/>
      <c r="J14" s="247"/>
      <c r="K14" s="247"/>
    </row>
    <row r="15" spans="1:13" s="5" customFormat="1" ht="14.1" customHeight="1" x14ac:dyDescent="0.2">
      <c r="A15" s="261" t="s">
        <v>2</v>
      </c>
      <c r="B15" s="247"/>
      <c r="C15" s="247"/>
      <c r="D15" s="247"/>
      <c r="E15" s="247"/>
      <c r="F15" s="247"/>
      <c r="G15" s="247"/>
      <c r="H15" s="247"/>
      <c r="I15" s="247"/>
      <c r="J15" s="247"/>
      <c r="K15" s="247"/>
    </row>
    <row r="16" spans="1:13" s="5" customFormat="1" ht="14.1" customHeight="1" x14ac:dyDescent="0.2">
      <c r="A16" s="246" t="s">
        <v>3</v>
      </c>
      <c r="B16" s="247"/>
      <c r="C16" s="247"/>
      <c r="D16" s="247"/>
      <c r="E16" s="247"/>
      <c r="F16" s="247"/>
      <c r="G16" s="247"/>
      <c r="H16" s="247"/>
      <c r="I16" s="247"/>
      <c r="J16" s="247"/>
      <c r="K16" s="247"/>
    </row>
    <row r="17" spans="1:14" s="5" customFormat="1" ht="14.1" customHeight="1" x14ac:dyDescent="0.2">
      <c r="A17" s="246"/>
      <c r="B17" s="247"/>
      <c r="C17" s="247"/>
      <c r="D17" s="247"/>
      <c r="E17" s="247"/>
      <c r="F17" s="247"/>
      <c r="G17" s="247"/>
      <c r="H17" s="247"/>
      <c r="I17" s="247"/>
      <c r="J17" s="247"/>
      <c r="K17" s="247"/>
    </row>
    <row r="18" spans="1:14" s="5" customFormat="1" ht="9.9499999999999993" customHeight="1" x14ac:dyDescent="0.2">
      <c r="A18" s="261" t="s">
        <v>4</v>
      </c>
      <c r="B18" s="247"/>
      <c r="C18" s="247"/>
      <c r="D18" s="247"/>
      <c r="E18" s="247"/>
      <c r="F18" s="247"/>
      <c r="G18" s="247"/>
      <c r="H18" s="247"/>
      <c r="I18" s="247"/>
      <c r="J18" s="247"/>
      <c r="K18" s="247"/>
    </row>
    <row r="19" spans="1:14" s="5" customFormat="1" ht="14.1" customHeight="1" x14ac:dyDescent="0.2">
      <c r="A19" s="246"/>
      <c r="B19" s="247"/>
      <c r="C19" s="247"/>
      <c r="D19" s="247"/>
      <c r="E19" s="247"/>
      <c r="F19" s="247"/>
      <c r="G19" s="247"/>
      <c r="H19" s="247"/>
      <c r="I19" s="247"/>
      <c r="J19" s="247"/>
      <c r="K19" s="247"/>
    </row>
    <row r="20" spans="1:14" s="5" customFormat="1" ht="9.9499999999999993" customHeight="1" x14ac:dyDescent="0.2">
      <c r="A20" s="261" t="s">
        <v>5</v>
      </c>
      <c r="B20" s="247"/>
      <c r="C20" s="247"/>
      <c r="D20" s="247"/>
      <c r="E20" s="247"/>
      <c r="F20" s="247"/>
      <c r="G20" s="247"/>
      <c r="H20" s="247"/>
      <c r="I20" s="247"/>
      <c r="J20" s="247"/>
      <c r="K20" s="247"/>
    </row>
    <row r="21" spans="1:14" s="5" customFormat="1" ht="14.1" customHeight="1" x14ac:dyDescent="0.2">
      <c r="A21" s="246" t="s">
        <v>6</v>
      </c>
      <c r="B21" s="247"/>
      <c r="C21" s="247"/>
      <c r="D21" s="247"/>
      <c r="E21" s="247"/>
      <c r="F21" s="247"/>
      <c r="G21" s="247"/>
      <c r="H21" s="247"/>
      <c r="I21" s="247"/>
      <c r="J21" s="247"/>
      <c r="K21" s="247"/>
    </row>
    <row r="22" spans="1:14" s="5" customFormat="1" ht="14.1" customHeight="1" x14ac:dyDescent="0.2">
      <c r="A22" s="246" t="s">
        <v>7</v>
      </c>
      <c r="B22" s="247"/>
      <c r="C22" s="247"/>
      <c r="D22" s="247"/>
      <c r="E22" s="247"/>
      <c r="F22" s="247"/>
      <c r="G22" s="247"/>
      <c r="H22" s="247"/>
      <c r="I22" s="247"/>
      <c r="J22" s="247"/>
      <c r="K22" s="247"/>
    </row>
    <row r="23" spans="1:14" s="5" customFormat="1" ht="14.1" customHeight="1" x14ac:dyDescent="0.2">
      <c r="A23" s="246"/>
      <c r="B23" s="247"/>
      <c r="C23" s="247"/>
      <c r="D23" s="247"/>
      <c r="E23" s="247"/>
      <c r="F23" s="247"/>
      <c r="G23" s="247"/>
      <c r="H23" s="247"/>
      <c r="I23" s="247"/>
      <c r="J23" s="247"/>
      <c r="K23" s="247"/>
    </row>
    <row r="24" spans="1:14" s="5" customFormat="1" ht="14.1" customHeight="1" x14ac:dyDescent="0.2">
      <c r="A24" s="261" t="s">
        <v>271</v>
      </c>
      <c r="B24" s="247"/>
      <c r="C24" s="247"/>
      <c r="D24" s="247"/>
      <c r="E24" s="247"/>
      <c r="F24" s="247"/>
      <c r="G24" s="247"/>
      <c r="H24" s="247"/>
      <c r="I24" s="247"/>
      <c r="J24" s="247"/>
      <c r="K24" s="247"/>
    </row>
    <row r="25" spans="1:14" s="5" customFormat="1" ht="14.1" customHeight="1" x14ac:dyDescent="0.2">
      <c r="A25" s="246"/>
      <c r="B25" s="247"/>
      <c r="C25" s="247"/>
      <c r="D25" s="247"/>
      <c r="E25" s="247"/>
      <c r="F25" s="247"/>
      <c r="G25" s="247"/>
      <c r="H25" s="247"/>
      <c r="I25" s="247"/>
      <c r="J25" s="247"/>
      <c r="K25" s="247"/>
      <c r="M25" s="6"/>
      <c r="N25" s="6"/>
    </row>
    <row r="26" spans="1:14" s="5" customFormat="1" ht="14.1" customHeight="1" x14ac:dyDescent="0.2">
      <c r="A26" s="266" t="s">
        <v>8</v>
      </c>
      <c r="B26" s="247"/>
      <c r="C26" s="247"/>
      <c r="D26" s="247"/>
      <c r="E26" s="247"/>
      <c r="F26" s="247"/>
      <c r="G26" s="247"/>
      <c r="H26" s="247"/>
      <c r="I26" s="247"/>
      <c r="J26" s="247"/>
      <c r="K26" s="247"/>
    </row>
    <row r="27" spans="1:14" s="5" customFormat="1" ht="12.75" x14ac:dyDescent="0.2">
      <c r="A27" s="272" t="s">
        <v>301</v>
      </c>
      <c r="B27" s="247"/>
      <c r="C27" s="247"/>
      <c r="D27" s="247"/>
      <c r="E27" s="247"/>
      <c r="F27" s="247"/>
      <c r="G27" s="247"/>
      <c r="H27" s="247"/>
      <c r="I27" s="247"/>
      <c r="J27" s="247"/>
      <c r="K27" s="247"/>
    </row>
    <row r="28" spans="1:14" s="5" customFormat="1" ht="14.1" customHeight="1" x14ac:dyDescent="0.2">
      <c r="A28" s="272" t="s">
        <v>302</v>
      </c>
      <c r="B28" s="247"/>
      <c r="C28" s="247"/>
      <c r="D28" s="247"/>
      <c r="E28" s="247"/>
      <c r="F28" s="247"/>
      <c r="G28" s="247"/>
      <c r="H28" s="247"/>
      <c r="I28" s="247"/>
      <c r="J28" s="247"/>
      <c r="K28" s="247"/>
    </row>
    <row r="29" spans="1:14" s="5" customFormat="1" ht="14.1" customHeight="1" x14ac:dyDescent="0.2">
      <c r="A29" s="246" t="s">
        <v>9</v>
      </c>
      <c r="B29" s="247"/>
      <c r="C29" s="247"/>
      <c r="D29" s="247"/>
      <c r="E29" s="247"/>
      <c r="F29" s="247"/>
      <c r="G29" s="247"/>
      <c r="H29" s="247"/>
      <c r="I29" s="247"/>
      <c r="J29" s="247"/>
      <c r="K29" s="247"/>
    </row>
    <row r="30" spans="1:14" s="5" customFormat="1" ht="14.1" customHeight="1" x14ac:dyDescent="0.2">
      <c r="A30" s="272" t="s">
        <v>303</v>
      </c>
      <c r="B30" s="247"/>
      <c r="C30" s="247"/>
      <c r="D30" s="247"/>
      <c r="E30" s="247"/>
      <c r="F30" s="247"/>
      <c r="G30" s="247"/>
      <c r="H30" s="247"/>
      <c r="I30" s="247"/>
      <c r="J30" s="247"/>
      <c r="K30" s="247"/>
    </row>
    <row r="31" spans="1:14" s="5" customFormat="1" ht="14.1" customHeight="1" x14ac:dyDescent="0.2">
      <c r="A31" s="246" t="s">
        <v>10</v>
      </c>
      <c r="B31" s="247"/>
      <c r="C31" s="247"/>
      <c r="D31" s="247"/>
      <c r="E31" s="247"/>
      <c r="F31" s="247"/>
      <c r="G31" s="247"/>
      <c r="H31" s="247"/>
      <c r="I31" s="247"/>
      <c r="J31" s="247"/>
      <c r="K31" s="247"/>
    </row>
    <row r="32" spans="1:14" s="5" customFormat="1" ht="14.1" customHeight="1" x14ac:dyDescent="0.2">
      <c r="A32" s="246" t="s">
        <v>11</v>
      </c>
      <c r="B32" s="247"/>
      <c r="C32" s="247"/>
      <c r="D32" s="247"/>
      <c r="E32" s="247"/>
      <c r="F32" s="247"/>
      <c r="G32" s="247"/>
      <c r="H32" s="247"/>
      <c r="I32" s="247"/>
      <c r="J32" s="247"/>
      <c r="K32" s="247"/>
    </row>
    <row r="33" spans="1:11" s="5" customFormat="1" ht="14.1" customHeight="1" x14ac:dyDescent="0.2">
      <c r="A33" s="273" t="s">
        <v>304</v>
      </c>
      <c r="B33" s="247"/>
      <c r="C33" s="247"/>
      <c r="D33" s="247"/>
      <c r="E33" s="247"/>
      <c r="F33" s="247"/>
      <c r="G33" s="247"/>
      <c r="H33" s="247"/>
      <c r="I33" s="247"/>
      <c r="J33" s="247"/>
      <c r="K33" s="247"/>
    </row>
    <row r="34" spans="1:11" s="5" customFormat="1" ht="14.1" customHeight="1" x14ac:dyDescent="0.2">
      <c r="A34" s="246" t="s">
        <v>12</v>
      </c>
      <c r="B34" s="247"/>
      <c r="C34" s="247"/>
      <c r="D34" s="247"/>
      <c r="E34" s="247"/>
      <c r="F34" s="247"/>
      <c r="G34" s="247"/>
      <c r="H34" s="247"/>
      <c r="I34" s="247"/>
      <c r="J34" s="247"/>
      <c r="K34" s="247"/>
    </row>
    <row r="35" spans="1:11" s="5" customFormat="1" ht="14.1" customHeight="1" x14ac:dyDescent="0.2">
      <c r="A35" s="273" t="s">
        <v>305</v>
      </c>
      <c r="B35" s="247"/>
      <c r="C35" s="247"/>
      <c r="D35" s="247"/>
      <c r="E35" s="247"/>
      <c r="F35" s="247"/>
      <c r="G35" s="247"/>
      <c r="H35" s="247"/>
      <c r="I35" s="247"/>
      <c r="J35" s="247"/>
      <c r="K35" s="247"/>
    </row>
    <row r="36" spans="1:11" s="5" customFormat="1" ht="8.1" customHeight="1" x14ac:dyDescent="0.2">
      <c r="A36" s="262"/>
      <c r="B36" s="247"/>
      <c r="C36" s="247"/>
      <c r="D36" s="247"/>
      <c r="E36" s="247"/>
      <c r="F36" s="247"/>
      <c r="G36" s="247"/>
      <c r="H36" s="247"/>
      <c r="I36" s="247"/>
      <c r="J36" s="247"/>
      <c r="K36" s="247"/>
    </row>
    <row r="37" spans="1:11" s="5" customFormat="1" ht="14.1" customHeight="1" x14ac:dyDescent="0.2">
      <c r="A37" s="268" t="s">
        <v>295</v>
      </c>
      <c r="C37" s="247"/>
      <c r="D37" s="247"/>
      <c r="E37" s="247"/>
      <c r="F37" s="247"/>
      <c r="G37" s="247"/>
      <c r="H37" s="247"/>
      <c r="I37" s="247"/>
      <c r="J37" s="247"/>
      <c r="K37" s="247"/>
    </row>
    <row r="38" spans="1:11" s="5" customFormat="1" ht="14.1" customHeight="1" x14ac:dyDescent="0.2">
      <c r="A38" s="267" t="s">
        <v>297</v>
      </c>
      <c r="B38" s="267"/>
      <c r="C38" s="247"/>
      <c r="D38" s="247"/>
      <c r="E38" s="247"/>
      <c r="F38" s="247"/>
      <c r="G38" s="247"/>
      <c r="H38" s="247"/>
      <c r="I38" s="247"/>
      <c r="J38" s="247"/>
      <c r="K38" s="247"/>
    </row>
    <row r="39" spans="1:11" s="5" customFormat="1" ht="14.1" customHeight="1" x14ac:dyDescent="0.2">
      <c r="A39" s="246" t="s">
        <v>296</v>
      </c>
      <c r="B39" s="247"/>
      <c r="C39" s="247"/>
      <c r="D39" s="247"/>
      <c r="E39" s="247"/>
      <c r="F39" s="247"/>
      <c r="G39" s="247"/>
      <c r="H39" s="247"/>
      <c r="I39" s="247"/>
      <c r="J39" s="247"/>
      <c r="K39" s="247"/>
    </row>
    <row r="40" spans="1:11" s="5" customFormat="1" ht="8.1" customHeight="1" x14ac:dyDescent="0.2">
      <c r="A40" s="246"/>
      <c r="B40" s="247"/>
      <c r="C40" s="247"/>
      <c r="D40" s="247"/>
      <c r="E40" s="247"/>
      <c r="F40" s="247"/>
      <c r="G40" s="247"/>
      <c r="H40" s="247"/>
      <c r="I40" s="247"/>
      <c r="J40" s="247"/>
      <c r="K40" s="247"/>
    </row>
    <row r="41" spans="1:11" s="5" customFormat="1" ht="14.1" customHeight="1" x14ac:dyDescent="0.25">
      <c r="A41" s="269" t="s">
        <v>295</v>
      </c>
      <c r="B41"/>
      <c r="C41"/>
      <c r="D41"/>
      <c r="E41"/>
      <c r="F41"/>
      <c r="G41"/>
      <c r="H41" s="247"/>
      <c r="I41" s="247"/>
      <c r="J41" s="247"/>
      <c r="K41" s="247"/>
    </row>
    <row r="42" spans="1:11" s="5" customFormat="1" ht="14.1" customHeight="1" x14ac:dyDescent="0.25">
      <c r="A42" s="271" t="s">
        <v>298</v>
      </c>
      <c r="B42"/>
      <c r="C42"/>
      <c r="D42"/>
      <c r="E42"/>
      <c r="F42"/>
      <c r="G42"/>
      <c r="H42" s="247"/>
      <c r="I42" s="247"/>
      <c r="J42" s="247"/>
      <c r="K42" s="247"/>
    </row>
    <row r="43" spans="1:11" s="5" customFormat="1" ht="14.1" customHeight="1" x14ac:dyDescent="0.2">
      <c r="A43" s="246" t="s">
        <v>372</v>
      </c>
      <c r="B43" s="247"/>
      <c r="C43" s="247"/>
      <c r="D43" s="247"/>
      <c r="E43" s="247"/>
      <c r="F43" s="247"/>
      <c r="G43" s="247"/>
      <c r="H43" s="247"/>
      <c r="I43" s="247"/>
      <c r="J43" s="247"/>
      <c r="K43" s="247"/>
    </row>
    <row r="44" spans="1:11" s="5" customFormat="1" ht="8.1" customHeight="1" x14ac:dyDescent="0.2">
      <c r="A44" s="246"/>
      <c r="B44" s="247"/>
      <c r="C44" s="247"/>
      <c r="D44" s="247"/>
      <c r="E44" s="247"/>
      <c r="F44" s="247"/>
      <c r="G44" s="247"/>
      <c r="H44" s="247"/>
      <c r="I44" s="247"/>
      <c r="J44" s="247"/>
      <c r="K44" s="247"/>
    </row>
    <row r="45" spans="1:11" s="5" customFormat="1" ht="14.1" customHeight="1" x14ac:dyDescent="0.2">
      <c r="A45" s="270" t="s">
        <v>295</v>
      </c>
      <c r="B45" s="247"/>
      <c r="C45" s="247"/>
      <c r="D45" s="247"/>
      <c r="E45" s="247"/>
      <c r="F45" s="247"/>
      <c r="G45" s="247"/>
      <c r="H45" s="247"/>
      <c r="I45" s="247"/>
      <c r="J45" s="247"/>
      <c r="K45" s="247"/>
    </row>
    <row r="46" spans="1:11" s="5" customFormat="1" ht="14.1" customHeight="1" x14ac:dyDescent="0.2">
      <c r="A46" s="247" t="s">
        <v>299</v>
      </c>
      <c r="B46" s="247"/>
      <c r="C46" s="247"/>
      <c r="D46" s="247"/>
      <c r="E46" s="247"/>
      <c r="F46" s="247"/>
      <c r="G46" s="247"/>
      <c r="H46" s="247"/>
      <c r="I46" s="247"/>
      <c r="J46" s="247"/>
      <c r="K46" s="247"/>
    </row>
    <row r="47" spans="1:11" s="5" customFormat="1" ht="14.1" customHeight="1" x14ac:dyDescent="0.2">
      <c r="A47" s="246" t="s">
        <v>300</v>
      </c>
      <c r="B47" s="247"/>
      <c r="C47" s="247"/>
      <c r="D47" s="247"/>
      <c r="E47" s="247"/>
      <c r="F47" s="247"/>
      <c r="G47" s="247"/>
      <c r="H47" s="247"/>
      <c r="I47" s="247"/>
      <c r="J47" s="247"/>
      <c r="K47" s="247"/>
    </row>
    <row r="48" spans="1:11" s="5" customFormat="1" ht="8.1" customHeight="1" x14ac:dyDescent="0.2">
      <c r="A48" s="246"/>
      <c r="B48" s="247"/>
      <c r="C48" s="247"/>
      <c r="D48" s="247"/>
      <c r="E48" s="247"/>
      <c r="F48" s="247"/>
      <c r="G48" s="247"/>
      <c r="H48" s="247"/>
      <c r="I48" s="247"/>
      <c r="J48" s="247"/>
      <c r="K48" s="247"/>
    </row>
    <row r="49" spans="1:11" s="5" customFormat="1" ht="14.1" customHeight="1" x14ac:dyDescent="0.2">
      <c r="A49" s="274" t="s">
        <v>295</v>
      </c>
      <c r="B49" s="247"/>
      <c r="C49" s="247"/>
      <c r="D49" s="247"/>
      <c r="E49" s="247"/>
      <c r="F49" s="247"/>
      <c r="G49" s="247"/>
      <c r="H49" s="247"/>
      <c r="I49" s="247"/>
      <c r="J49" s="247"/>
      <c r="K49" s="247"/>
    </row>
    <row r="50" spans="1:11" s="5" customFormat="1" ht="14.1" customHeight="1" x14ac:dyDescent="0.2">
      <c r="A50" s="247" t="s">
        <v>306</v>
      </c>
      <c r="B50" s="247"/>
      <c r="C50" s="247"/>
      <c r="D50" s="247"/>
      <c r="E50" s="247"/>
      <c r="F50" s="247"/>
      <c r="G50" s="247"/>
      <c r="H50" s="247"/>
      <c r="I50" s="247"/>
      <c r="J50" s="247"/>
      <c r="K50" s="247"/>
    </row>
    <row r="51" spans="1:11" s="5" customFormat="1" ht="14.1" customHeight="1" x14ac:dyDescent="0.2">
      <c r="A51" s="247" t="s">
        <v>307</v>
      </c>
      <c r="B51" s="247"/>
      <c r="C51" s="247"/>
      <c r="D51" s="247"/>
      <c r="E51" s="247"/>
      <c r="F51" s="247"/>
      <c r="G51" s="247"/>
      <c r="H51" s="247"/>
      <c r="I51" s="247"/>
      <c r="J51" s="247"/>
      <c r="K51" s="247"/>
    </row>
    <row r="52" spans="1:11" s="5" customFormat="1" ht="14.1" customHeight="1" x14ac:dyDescent="0.2">
      <c r="A52" s="247" t="s">
        <v>308</v>
      </c>
      <c r="B52" s="247"/>
      <c r="C52" s="247"/>
      <c r="D52" s="247"/>
      <c r="E52" s="247"/>
      <c r="F52" s="247"/>
      <c r="G52" s="247"/>
      <c r="H52" s="247"/>
      <c r="I52" s="247"/>
      <c r="J52" s="247"/>
      <c r="K52" s="247"/>
    </row>
    <row r="53" spans="1:11" s="5" customFormat="1" ht="14.1" customHeight="1" x14ac:dyDescent="0.2">
      <c r="A53" s="247" t="s">
        <v>309</v>
      </c>
      <c r="B53" s="247"/>
      <c r="C53" s="247"/>
      <c r="D53" s="247"/>
      <c r="E53" s="247"/>
      <c r="F53" s="247"/>
      <c r="G53" s="247"/>
      <c r="H53" s="247"/>
      <c r="I53" s="247"/>
      <c r="J53" s="247"/>
      <c r="K53" s="247"/>
    </row>
    <row r="54" spans="1:11" s="5" customFormat="1" ht="8.1" customHeight="1" x14ac:dyDescent="0.2">
      <c r="A54" s="247"/>
      <c r="B54" s="247"/>
      <c r="C54" s="247"/>
      <c r="D54" s="247"/>
      <c r="E54" s="247"/>
      <c r="F54" s="247"/>
      <c r="G54" s="247"/>
      <c r="H54" s="247"/>
      <c r="I54" s="247"/>
      <c r="J54" s="247"/>
      <c r="K54" s="247"/>
    </row>
    <row r="55" spans="1:11" s="5" customFormat="1" ht="15" customHeight="1" x14ac:dyDescent="0.2">
      <c r="A55" s="267" t="s">
        <v>310</v>
      </c>
      <c r="B55" s="247"/>
      <c r="C55" s="247"/>
      <c r="D55" s="247"/>
      <c r="E55" s="247"/>
      <c r="F55" s="247"/>
      <c r="G55" s="247"/>
      <c r="H55" s="247"/>
      <c r="I55" s="247"/>
      <c r="J55" s="247"/>
      <c r="K55" s="247"/>
    </row>
    <row r="56" spans="1:11" s="5" customFormat="1" ht="15" customHeight="1" x14ac:dyDescent="0.2">
      <c r="A56" s="267" t="s">
        <v>311</v>
      </c>
      <c r="B56" s="247"/>
      <c r="C56" s="247"/>
      <c r="D56" s="247"/>
      <c r="E56" s="247"/>
      <c r="F56" s="247"/>
      <c r="G56" s="247"/>
      <c r="H56" s="247"/>
      <c r="I56" s="247"/>
      <c r="J56" s="247"/>
      <c r="K56" s="247"/>
    </row>
    <row r="57" spans="1:11" s="5" customFormat="1" ht="15" customHeight="1" x14ac:dyDescent="0.2">
      <c r="A57" s="247" t="s">
        <v>312</v>
      </c>
      <c r="B57" s="247"/>
      <c r="C57" s="247"/>
      <c r="D57" s="247"/>
      <c r="E57" s="247"/>
      <c r="F57" s="247"/>
      <c r="G57" s="247"/>
      <c r="H57" s="247"/>
      <c r="I57" s="247"/>
      <c r="J57" s="247"/>
      <c r="K57" s="247"/>
    </row>
    <row r="58" spans="1:11" s="5" customFormat="1" ht="15" customHeight="1" x14ac:dyDescent="0.2">
      <c r="A58" s="247" t="s">
        <v>313</v>
      </c>
      <c r="B58" s="247"/>
      <c r="C58" s="247"/>
      <c r="D58" s="247"/>
      <c r="E58" s="247"/>
      <c r="F58" s="247"/>
      <c r="G58" s="247"/>
      <c r="H58" s="247"/>
      <c r="I58" s="247"/>
      <c r="J58" s="247"/>
      <c r="K58" s="247"/>
    </row>
    <row r="59" spans="1:11" s="5" customFormat="1" ht="15" customHeight="1" x14ac:dyDescent="0.2">
      <c r="A59" s="247"/>
      <c r="B59" s="247"/>
      <c r="C59" s="247"/>
      <c r="D59" s="247"/>
      <c r="E59" s="247"/>
      <c r="F59" s="247"/>
      <c r="G59" s="247"/>
      <c r="H59" s="247"/>
      <c r="I59" s="247"/>
      <c r="J59" s="247"/>
      <c r="K59" s="247"/>
    </row>
    <row r="60" spans="1:11" s="5" customFormat="1" ht="14.1" customHeight="1" x14ac:dyDescent="0.2">
      <c r="A60" s="266" t="s">
        <v>13</v>
      </c>
      <c r="B60" s="247"/>
      <c r="C60" s="247"/>
      <c r="D60" s="247"/>
      <c r="E60" s="247"/>
      <c r="F60" s="247"/>
      <c r="G60" s="247"/>
      <c r="H60" s="247"/>
      <c r="I60" s="247"/>
      <c r="J60" s="247"/>
      <c r="K60" s="247"/>
    </row>
    <row r="61" spans="1:11" s="5" customFormat="1" ht="14.1" customHeight="1" x14ac:dyDescent="0.2">
      <c r="A61" s="246" t="s">
        <v>14</v>
      </c>
      <c r="B61" s="247"/>
      <c r="C61" s="247"/>
      <c r="D61" s="247"/>
      <c r="E61" s="247"/>
      <c r="F61" s="247"/>
      <c r="G61" s="247"/>
      <c r="H61" s="247"/>
      <c r="I61" s="247"/>
      <c r="J61" s="247"/>
      <c r="K61" s="247"/>
    </row>
    <row r="62" spans="1:11" s="5" customFormat="1" ht="9.9499999999999993" customHeight="1" x14ac:dyDescent="0.2">
      <c r="A62" s="261" t="s">
        <v>15</v>
      </c>
      <c r="B62" s="247"/>
      <c r="C62" s="247"/>
      <c r="D62" s="247"/>
      <c r="E62" s="247"/>
      <c r="F62" s="247"/>
      <c r="G62" s="247"/>
      <c r="H62" s="247"/>
      <c r="I62" s="247"/>
      <c r="J62" s="247"/>
      <c r="K62" s="247"/>
    </row>
    <row r="63" spans="1:11" s="5" customFormat="1" ht="14.1" customHeight="1" x14ac:dyDescent="0.2">
      <c r="A63" s="263" t="s">
        <v>16</v>
      </c>
      <c r="B63" s="247"/>
      <c r="C63" s="247"/>
      <c r="D63" s="247"/>
      <c r="E63" s="247"/>
      <c r="F63" s="247"/>
      <c r="G63" s="247"/>
      <c r="H63" s="247"/>
      <c r="I63" s="247"/>
      <c r="J63" s="247"/>
      <c r="K63" s="247"/>
    </row>
    <row r="64" spans="1:11" s="5" customFormat="1" ht="14.1" customHeight="1" x14ac:dyDescent="0.2">
      <c r="A64" s="263" t="s">
        <v>17</v>
      </c>
      <c r="B64" s="247"/>
      <c r="C64" s="247"/>
      <c r="D64" s="247"/>
      <c r="E64" s="247"/>
      <c r="F64" s="247"/>
      <c r="G64" s="247"/>
      <c r="H64" s="247"/>
      <c r="I64" s="247"/>
      <c r="J64" s="247"/>
      <c r="K64" s="247"/>
    </row>
    <row r="65" spans="1:11" s="5" customFormat="1" ht="14.1" customHeight="1" x14ac:dyDescent="0.2">
      <c r="A65" s="263" t="s">
        <v>18</v>
      </c>
      <c r="B65" s="247"/>
      <c r="C65" s="247"/>
      <c r="D65" s="247"/>
      <c r="E65" s="247"/>
      <c r="F65" s="247"/>
      <c r="G65" s="247"/>
      <c r="H65" s="247"/>
      <c r="I65" s="247"/>
      <c r="J65" s="247"/>
      <c r="K65" s="247"/>
    </row>
    <row r="66" spans="1:11" s="5" customFormat="1" ht="14.1" customHeight="1" x14ac:dyDescent="0.2">
      <c r="A66" s="264"/>
      <c r="B66" s="247"/>
      <c r="C66" s="247"/>
      <c r="D66" s="247"/>
      <c r="E66" s="247"/>
      <c r="F66" s="247"/>
      <c r="G66" s="247"/>
      <c r="H66" s="247"/>
      <c r="I66" s="247"/>
      <c r="J66" s="247"/>
      <c r="K66" s="247"/>
    </row>
    <row r="67" spans="1:11" s="5" customFormat="1" ht="14.1" customHeight="1" x14ac:dyDescent="0.2">
      <c r="A67" s="7"/>
    </row>
    <row r="68" spans="1:11" x14ac:dyDescent="0.25">
      <c r="A68" s="4"/>
    </row>
  </sheetData>
  <sheetProtection selectLockedCells="1"/>
  <conditionalFormatting sqref="A41">
    <cfRule type="expression" dxfId="44" priority="2">
      <formula>$A$203="Ja"</formula>
    </cfRule>
  </conditionalFormatting>
  <pageMargins left="0.25" right="0.25" top="0.75" bottom="0.75" header="0.3" footer="0.3"/>
  <pageSetup paperSize="9" scale="74" orientation="portrait" r:id="rId1"/>
  <headerFooter differentFirst="1"/>
  <drawing r:id="rId2"/>
  <extLst>
    <ext xmlns:x14="http://schemas.microsoft.com/office/spreadsheetml/2009/9/main" uri="{78C0D931-6437-407d-A8EE-F0AAD7539E65}">
      <x14:conditionalFormattings>
        <x14:conditionalFormatting xmlns:xm="http://schemas.microsoft.com/office/excel/2006/main">
          <x14:cfRule type="expression" priority="1" id="{5B88E3D9-FAE9-48FB-B633-EBE1EFB1F2D9}">
            <xm:f>$U$221&lt;&gt;'1 Unternehmensangaben'!$G$22</xm:f>
            <x14:dxf>
              <font>
                <color theme="0" tint="-0.24994659260841701"/>
              </font>
              <fill>
                <patternFill patternType="solid">
                  <bgColor theme="0" tint="-0.499984740745262"/>
                </patternFill>
              </fill>
            </x14:dxf>
          </x14:cfRule>
          <xm:sqref>A45</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6AA9E-77CC-4616-AEE4-1E69B92A9B8D}">
  <dimension ref="A1:AE157"/>
  <sheetViews>
    <sheetView view="pageBreakPreview" topLeftCell="A26" zoomScale="60" zoomScaleNormal="115" workbookViewId="0">
      <selection activeCell="E120" sqref="E120"/>
    </sheetView>
  </sheetViews>
  <sheetFormatPr baseColWidth="10" defaultColWidth="11" defaultRowHeight="15" x14ac:dyDescent="0.25"/>
  <cols>
    <col min="1" max="1" width="5.75" style="124" customWidth="1"/>
    <col min="2" max="2" width="5.875" style="124" customWidth="1"/>
    <col min="3" max="3" width="5.25" style="124" customWidth="1"/>
    <col min="4" max="15" width="11" style="124"/>
    <col min="16" max="16" width="40.625" style="124" customWidth="1"/>
    <col min="17" max="16384" width="11" style="124"/>
  </cols>
  <sheetData>
    <row r="1" spans="1:31" ht="19.5" customHeight="1" x14ac:dyDescent="0.25">
      <c r="A1" s="167" t="s">
        <v>201</v>
      </c>
      <c r="B1" s="168"/>
      <c r="C1" s="168"/>
      <c r="D1" s="168"/>
      <c r="E1" s="168"/>
      <c r="F1" s="168"/>
      <c r="G1" s="156"/>
      <c r="H1" s="156"/>
      <c r="I1" s="156"/>
      <c r="J1" s="156"/>
      <c r="K1" s="156"/>
      <c r="L1" s="156"/>
      <c r="M1" s="156"/>
      <c r="N1" s="156"/>
      <c r="O1" s="156"/>
      <c r="P1" s="157"/>
      <c r="T1" s="136"/>
      <c r="U1" s="136"/>
      <c r="V1" s="136"/>
      <c r="W1" s="136"/>
      <c r="X1" s="136"/>
      <c r="Y1" s="136"/>
      <c r="Z1" s="136"/>
      <c r="AA1" s="136"/>
      <c r="AB1" s="136"/>
      <c r="AC1" s="136"/>
      <c r="AD1" s="136"/>
      <c r="AE1" s="136"/>
    </row>
    <row r="2" spans="1:31" ht="5.0999999999999996" customHeight="1" x14ac:dyDescent="0.25">
      <c r="A2" s="158"/>
      <c r="B2" s="126"/>
      <c r="C2" s="126"/>
      <c r="P2" s="159"/>
      <c r="T2" s="136"/>
      <c r="U2" s="136"/>
      <c r="V2" s="136"/>
      <c r="W2" s="136"/>
      <c r="X2" s="136"/>
      <c r="Y2" s="136"/>
      <c r="Z2" s="136"/>
      <c r="AA2" s="136"/>
      <c r="AB2" s="136"/>
      <c r="AC2" s="136"/>
      <c r="AD2" s="136"/>
      <c r="AE2" s="136"/>
    </row>
    <row r="3" spans="1:31" ht="15" customHeight="1" x14ac:dyDescent="0.25">
      <c r="A3" s="158" t="s">
        <v>205</v>
      </c>
      <c r="B3" s="126"/>
      <c r="C3" s="126"/>
      <c r="P3" s="159"/>
      <c r="T3" s="136"/>
      <c r="U3" s="136"/>
      <c r="V3" s="136"/>
      <c r="W3" s="136"/>
      <c r="X3" s="136"/>
      <c r="Y3" s="136"/>
      <c r="Z3" s="136"/>
      <c r="AA3" s="136"/>
      <c r="AB3" s="136"/>
      <c r="AC3" s="136"/>
      <c r="AD3" s="136"/>
      <c r="AE3" s="136"/>
    </row>
    <row r="4" spans="1:31" ht="5.0999999999999996" customHeight="1" x14ac:dyDescent="0.25">
      <c r="A4" s="158"/>
      <c r="B4" s="126"/>
      <c r="C4" s="126"/>
      <c r="P4" s="159"/>
      <c r="T4" s="136"/>
      <c r="U4" s="136"/>
      <c r="V4" s="136"/>
      <c r="W4" s="136"/>
      <c r="X4" s="136"/>
      <c r="Y4" s="136"/>
      <c r="Z4" s="136"/>
      <c r="AA4" s="136"/>
      <c r="AB4" s="136"/>
      <c r="AC4" s="136"/>
      <c r="AD4" s="136"/>
      <c r="AE4" s="136"/>
    </row>
    <row r="5" spans="1:31" s="134" customFormat="1" ht="15.75" x14ac:dyDescent="0.25">
      <c r="A5" s="160"/>
      <c r="B5" s="130" t="s">
        <v>120</v>
      </c>
      <c r="C5" s="129"/>
      <c r="D5" s="131"/>
      <c r="E5" s="131"/>
      <c r="F5" s="161"/>
      <c r="G5" s="161"/>
      <c r="H5" s="131"/>
      <c r="I5" s="131"/>
      <c r="J5" s="131"/>
      <c r="K5" s="131"/>
      <c r="L5" s="131"/>
      <c r="M5" s="131"/>
      <c r="N5" s="116"/>
      <c r="O5" s="116"/>
      <c r="P5" s="162"/>
      <c r="T5" s="136"/>
      <c r="U5" s="136"/>
      <c r="V5" s="136"/>
      <c r="W5" s="136"/>
      <c r="X5" s="136"/>
      <c r="Y5" s="136"/>
      <c r="Z5" s="136"/>
      <c r="AA5" s="136"/>
      <c r="AB5" s="136"/>
      <c r="AC5" s="136"/>
      <c r="AD5" s="136"/>
      <c r="AE5" s="136"/>
    </row>
    <row r="6" spans="1:31" s="134" customFormat="1" ht="8.1" customHeight="1" x14ac:dyDescent="0.25">
      <c r="A6" s="160"/>
      <c r="B6" s="129"/>
      <c r="C6" s="131"/>
      <c r="D6" s="131"/>
      <c r="E6" s="131"/>
      <c r="F6" s="161"/>
      <c r="G6" s="161"/>
      <c r="H6" s="131"/>
      <c r="I6" s="131"/>
      <c r="J6" s="131"/>
      <c r="K6" s="131"/>
      <c r="L6" s="131"/>
      <c r="M6" s="131"/>
      <c r="N6" s="116"/>
      <c r="O6" s="116"/>
      <c r="P6" s="162"/>
      <c r="T6" s="136"/>
      <c r="U6" s="136"/>
      <c r="V6" s="136"/>
      <c r="W6" s="136"/>
      <c r="X6" s="136"/>
      <c r="Y6" s="136"/>
      <c r="Z6" s="136"/>
      <c r="AA6" s="136"/>
      <c r="AB6" s="136"/>
      <c r="AC6" s="136"/>
      <c r="AD6" s="136"/>
      <c r="AE6" s="136"/>
    </row>
    <row r="7" spans="1:31" s="134" customFormat="1" x14ac:dyDescent="0.25">
      <c r="A7" s="160"/>
      <c r="B7" s="129"/>
      <c r="C7" s="132" t="s">
        <v>121</v>
      </c>
      <c r="D7" s="132"/>
      <c r="E7" s="132" t="s">
        <v>122</v>
      </c>
      <c r="F7" s="129"/>
      <c r="G7" s="132" t="s">
        <v>123</v>
      </c>
      <c r="H7" s="129"/>
      <c r="I7" s="132" t="s">
        <v>124</v>
      </c>
      <c r="J7" s="129"/>
      <c r="K7" s="132" t="s">
        <v>125</v>
      </c>
      <c r="L7" s="129"/>
      <c r="M7" s="163"/>
      <c r="N7" s="116"/>
      <c r="O7" s="116"/>
      <c r="P7" s="162"/>
      <c r="T7" s="136"/>
      <c r="U7" s="136"/>
      <c r="V7" s="136"/>
      <c r="W7" s="136"/>
      <c r="X7" s="136"/>
      <c r="Y7" s="136"/>
      <c r="Z7" s="136"/>
      <c r="AA7" s="136"/>
      <c r="AB7" s="136"/>
      <c r="AC7" s="136"/>
      <c r="AD7" s="136"/>
      <c r="AE7" s="136"/>
    </row>
    <row r="8" spans="1:31" s="134" customFormat="1" x14ac:dyDescent="0.25">
      <c r="A8" s="160"/>
      <c r="B8" s="129"/>
      <c r="C8" s="348" t="s">
        <v>114</v>
      </c>
      <c r="D8" s="349"/>
      <c r="E8" s="350" t="s">
        <v>126</v>
      </c>
      <c r="F8" s="350"/>
      <c r="G8" s="350" t="s">
        <v>127</v>
      </c>
      <c r="H8" s="350"/>
      <c r="I8" s="350" t="s">
        <v>128</v>
      </c>
      <c r="J8" s="350"/>
      <c r="K8" s="350" t="s">
        <v>128</v>
      </c>
      <c r="L8" s="350"/>
      <c r="M8" s="163"/>
      <c r="N8" s="116"/>
      <c r="O8" s="116"/>
      <c r="P8" s="162"/>
      <c r="T8" s="136"/>
      <c r="U8" s="136"/>
      <c r="V8" s="136"/>
      <c r="W8" s="136"/>
      <c r="X8" s="136"/>
      <c r="Y8" s="136"/>
      <c r="Z8" s="136"/>
      <c r="AA8" s="136"/>
      <c r="AB8" s="136"/>
      <c r="AC8" s="136"/>
      <c r="AD8" s="136"/>
      <c r="AE8" s="136"/>
    </row>
    <row r="9" spans="1:31" s="134" customFormat="1" x14ac:dyDescent="0.25">
      <c r="A9" s="160"/>
      <c r="B9" s="129"/>
      <c r="C9" s="348" t="s">
        <v>113</v>
      </c>
      <c r="D9" s="349"/>
      <c r="E9" s="350" t="s">
        <v>129</v>
      </c>
      <c r="F9" s="350"/>
      <c r="G9" s="350" t="s">
        <v>130</v>
      </c>
      <c r="H9" s="350"/>
      <c r="I9" s="350" t="s">
        <v>131</v>
      </c>
      <c r="J9" s="350"/>
      <c r="K9" s="350" t="s">
        <v>128</v>
      </c>
      <c r="L9" s="350"/>
      <c r="M9" s="163"/>
      <c r="N9" s="116"/>
      <c r="O9" s="116"/>
      <c r="P9" s="162"/>
      <c r="T9" s="136"/>
      <c r="U9" s="136"/>
      <c r="V9" s="136"/>
      <c r="W9" s="136"/>
      <c r="X9" s="136"/>
      <c r="Y9" s="136"/>
      <c r="Z9" s="136"/>
      <c r="AA9" s="136"/>
      <c r="AB9" s="136"/>
      <c r="AC9" s="136"/>
      <c r="AD9" s="136"/>
      <c r="AE9" s="136"/>
    </row>
    <row r="10" spans="1:31" s="134" customFormat="1" x14ac:dyDescent="0.25">
      <c r="A10" s="160"/>
      <c r="B10" s="129"/>
      <c r="C10" s="348" t="s">
        <v>115</v>
      </c>
      <c r="D10" s="349"/>
      <c r="E10" s="350" t="s">
        <v>132</v>
      </c>
      <c r="F10" s="350"/>
      <c r="G10" s="350" t="s">
        <v>117</v>
      </c>
      <c r="H10" s="350"/>
      <c r="I10" s="350" t="s">
        <v>131</v>
      </c>
      <c r="J10" s="350"/>
      <c r="K10" s="350" t="s">
        <v>133</v>
      </c>
      <c r="L10" s="350"/>
      <c r="M10" s="163"/>
      <c r="N10" s="116"/>
      <c r="O10" s="116"/>
      <c r="P10" s="162"/>
      <c r="T10" s="136"/>
      <c r="U10" s="136"/>
      <c r="V10" s="136"/>
      <c r="W10" s="136"/>
      <c r="X10" s="136"/>
      <c r="Y10" s="136"/>
      <c r="Z10" s="136"/>
      <c r="AA10" s="136"/>
      <c r="AB10" s="136"/>
      <c r="AC10" s="136"/>
      <c r="AD10" s="136"/>
      <c r="AE10" s="136"/>
    </row>
    <row r="11" spans="1:31" s="134" customFormat="1" x14ac:dyDescent="0.25">
      <c r="A11" s="160"/>
      <c r="B11" s="129"/>
      <c r="C11" s="348" t="s">
        <v>116</v>
      </c>
      <c r="D11" s="349"/>
      <c r="E11" s="350" t="s">
        <v>282</v>
      </c>
      <c r="F11" s="350"/>
      <c r="G11" s="350" t="s">
        <v>117</v>
      </c>
      <c r="H11" s="350"/>
      <c r="I11" s="350" t="s">
        <v>134</v>
      </c>
      <c r="J11" s="350"/>
      <c r="K11" s="350" t="s">
        <v>135</v>
      </c>
      <c r="L11" s="350"/>
      <c r="M11" s="163"/>
      <c r="N11" s="116"/>
      <c r="O11" s="116"/>
      <c r="P11" s="162"/>
      <c r="T11" s="136"/>
      <c r="U11" s="136"/>
      <c r="V11" s="136"/>
      <c r="W11" s="136"/>
      <c r="X11" s="136"/>
      <c r="Y11" s="136"/>
      <c r="Z11" s="136"/>
      <c r="AA11" s="136"/>
      <c r="AB11" s="136"/>
      <c r="AC11" s="136"/>
      <c r="AD11" s="136"/>
      <c r="AE11" s="136"/>
    </row>
    <row r="12" spans="1:31" s="134" customFormat="1" x14ac:dyDescent="0.25">
      <c r="A12" s="160"/>
      <c r="B12" s="129"/>
      <c r="C12" s="348" t="s">
        <v>118</v>
      </c>
      <c r="D12" s="349"/>
      <c r="E12" s="350" t="s">
        <v>117</v>
      </c>
      <c r="F12" s="350"/>
      <c r="G12" s="350" t="s">
        <v>117</v>
      </c>
      <c r="H12" s="350"/>
      <c r="I12" s="350" t="s">
        <v>134</v>
      </c>
      <c r="J12" s="350"/>
      <c r="K12" s="350" t="s">
        <v>136</v>
      </c>
      <c r="L12" s="350"/>
      <c r="M12" s="163"/>
      <c r="N12" s="116"/>
      <c r="O12" s="116"/>
      <c r="P12" s="162"/>
      <c r="T12" s="136"/>
      <c r="U12" s="136"/>
      <c r="V12" s="136"/>
      <c r="W12" s="136"/>
      <c r="X12" s="136"/>
      <c r="Y12" s="136"/>
      <c r="Z12" s="136"/>
      <c r="AA12" s="136"/>
      <c r="AB12" s="136"/>
      <c r="AC12" s="136"/>
      <c r="AD12" s="136"/>
      <c r="AE12" s="136"/>
    </row>
    <row r="13" spans="1:31" s="134" customFormat="1" x14ac:dyDescent="0.25">
      <c r="A13" s="160"/>
      <c r="B13" s="129"/>
      <c r="C13" s="348" t="s">
        <v>119</v>
      </c>
      <c r="D13" s="349"/>
      <c r="E13" s="350" t="s">
        <v>117</v>
      </c>
      <c r="F13" s="350"/>
      <c r="G13" s="350" t="s">
        <v>128</v>
      </c>
      <c r="H13" s="350"/>
      <c r="I13" s="350" t="s">
        <v>134</v>
      </c>
      <c r="J13" s="350"/>
      <c r="K13" s="350" t="s">
        <v>135</v>
      </c>
      <c r="L13" s="350"/>
      <c r="M13" s="163"/>
      <c r="N13" s="116"/>
      <c r="O13" s="116"/>
      <c r="P13" s="162"/>
      <c r="T13" s="136"/>
      <c r="U13" s="136"/>
      <c r="V13" s="136"/>
      <c r="W13" s="136"/>
      <c r="X13" s="136"/>
      <c r="Y13" s="136"/>
      <c r="Z13" s="136"/>
      <c r="AA13" s="136"/>
      <c r="AB13" s="136"/>
      <c r="AC13" s="136"/>
      <c r="AD13" s="136"/>
      <c r="AE13" s="136"/>
    </row>
    <row r="14" spans="1:31" s="134" customFormat="1" x14ac:dyDescent="0.25">
      <c r="A14" s="160"/>
      <c r="B14" s="129"/>
      <c r="C14" s="129"/>
      <c r="D14" s="129"/>
      <c r="E14" s="129"/>
      <c r="F14" s="129"/>
      <c r="G14" s="129"/>
      <c r="H14" s="129"/>
      <c r="I14" s="129"/>
      <c r="J14" s="129"/>
      <c r="K14" s="129"/>
      <c r="L14" s="129"/>
      <c r="M14" s="163"/>
      <c r="N14" s="116"/>
      <c r="O14" s="116"/>
      <c r="P14" s="162"/>
      <c r="T14" s="136"/>
      <c r="U14" s="136"/>
      <c r="V14" s="136"/>
      <c r="W14" s="136"/>
      <c r="X14" s="136"/>
      <c r="Y14" s="136"/>
      <c r="Z14" s="136"/>
      <c r="AA14" s="136"/>
      <c r="AB14" s="136"/>
      <c r="AC14" s="136"/>
      <c r="AD14" s="136"/>
      <c r="AE14" s="136"/>
    </row>
    <row r="15" spans="1:31" s="136" customFormat="1" ht="5.0999999999999996" customHeight="1" x14ac:dyDescent="0.25">
      <c r="A15" s="164"/>
      <c r="B15" s="124"/>
      <c r="C15" s="124"/>
      <c r="D15" s="124"/>
      <c r="E15" s="124"/>
      <c r="F15" s="124"/>
      <c r="G15" s="124"/>
      <c r="H15" s="124"/>
      <c r="I15" s="124"/>
      <c r="J15" s="124"/>
      <c r="K15" s="124"/>
      <c r="L15" s="124"/>
      <c r="M15" s="124"/>
      <c r="N15" s="124"/>
      <c r="O15" s="124"/>
      <c r="P15" s="159"/>
    </row>
    <row r="16" spans="1:31" ht="15" customHeight="1" x14ac:dyDescent="0.25">
      <c r="A16" s="158" t="s">
        <v>202</v>
      </c>
      <c r="B16" s="116"/>
      <c r="C16" s="116"/>
      <c r="P16" s="159"/>
    </row>
    <row r="17" spans="1:16" ht="5.0999999999999996" customHeight="1" x14ac:dyDescent="0.25">
      <c r="A17" s="158"/>
      <c r="B17" s="116"/>
      <c r="C17" s="116"/>
      <c r="P17" s="159"/>
    </row>
    <row r="18" spans="1:16" ht="15" customHeight="1" x14ac:dyDescent="0.25">
      <c r="A18" s="164"/>
      <c r="B18" s="125" t="s">
        <v>203</v>
      </c>
      <c r="C18" s="116"/>
      <c r="P18" s="159"/>
    </row>
    <row r="19" spans="1:16" ht="5.0999999999999996" customHeight="1" x14ac:dyDescent="0.25">
      <c r="A19" s="164"/>
      <c r="B19" s="125"/>
      <c r="C19" s="116"/>
      <c r="P19" s="159"/>
    </row>
    <row r="20" spans="1:16" ht="15" customHeight="1" x14ac:dyDescent="0.25">
      <c r="A20" s="164"/>
      <c r="B20" s="351" t="s">
        <v>186</v>
      </c>
      <c r="C20" s="351"/>
      <c r="D20" s="351"/>
      <c r="E20" s="127" t="s">
        <v>182</v>
      </c>
      <c r="P20" s="159"/>
    </row>
    <row r="21" spans="1:16" x14ac:dyDescent="0.25">
      <c r="A21" s="164"/>
      <c r="B21" s="351" t="s">
        <v>187</v>
      </c>
      <c r="C21" s="351"/>
      <c r="D21" s="351"/>
      <c r="E21" s="127" t="s">
        <v>183</v>
      </c>
      <c r="P21" s="159"/>
    </row>
    <row r="22" spans="1:16" x14ac:dyDescent="0.25">
      <c r="A22" s="158"/>
      <c r="B22" s="351" t="s">
        <v>188</v>
      </c>
      <c r="C22" s="351"/>
      <c r="D22" s="351"/>
      <c r="E22" s="127" t="s">
        <v>184</v>
      </c>
      <c r="P22" s="159"/>
    </row>
    <row r="23" spans="1:16" x14ac:dyDescent="0.25">
      <c r="A23" s="158"/>
      <c r="B23" s="351" t="s">
        <v>189</v>
      </c>
      <c r="C23" s="351"/>
      <c r="D23" s="351"/>
      <c r="E23" s="127" t="s">
        <v>185</v>
      </c>
      <c r="P23" s="159"/>
    </row>
    <row r="24" spans="1:16" ht="5.0999999999999996" customHeight="1" x14ac:dyDescent="0.25">
      <c r="A24" s="158"/>
      <c r="P24" s="159"/>
    </row>
    <row r="25" spans="1:16" x14ac:dyDescent="0.25">
      <c r="A25" s="158"/>
      <c r="B25" s="133" t="s">
        <v>192</v>
      </c>
      <c r="P25" s="159"/>
    </row>
    <row r="26" spans="1:16" x14ac:dyDescent="0.25">
      <c r="A26" s="158"/>
      <c r="B26" s="133" t="s">
        <v>191</v>
      </c>
      <c r="P26" s="159"/>
    </row>
    <row r="27" spans="1:16" ht="5.0999999999999996" customHeight="1" x14ac:dyDescent="0.25">
      <c r="A27" s="158"/>
      <c r="B27" s="152"/>
      <c r="C27" s="133"/>
      <c r="P27" s="159"/>
    </row>
    <row r="28" spans="1:16" x14ac:dyDescent="0.25">
      <c r="A28" s="158"/>
      <c r="B28" s="133" t="s">
        <v>181</v>
      </c>
      <c r="P28" s="159"/>
    </row>
    <row r="29" spans="1:16" ht="5.0999999999999996" customHeight="1" x14ac:dyDescent="0.25">
      <c r="A29" s="158"/>
      <c r="B29" s="152"/>
      <c r="C29" s="133"/>
      <c r="P29" s="159"/>
    </row>
    <row r="30" spans="1:16" x14ac:dyDescent="0.25">
      <c r="A30" s="158"/>
      <c r="B30" s="133" t="s">
        <v>193</v>
      </c>
      <c r="P30" s="159"/>
    </row>
    <row r="31" spans="1:16" x14ac:dyDescent="0.25">
      <c r="A31" s="158"/>
      <c r="B31" s="133" t="s">
        <v>195</v>
      </c>
      <c r="P31" s="159"/>
    </row>
    <row r="32" spans="1:16" x14ac:dyDescent="0.25">
      <c r="A32" s="158"/>
      <c r="B32" s="133" t="s">
        <v>194</v>
      </c>
      <c r="P32" s="159"/>
    </row>
    <row r="33" spans="1:16" ht="5.0999999999999996" customHeight="1" x14ac:dyDescent="0.25">
      <c r="A33" s="158"/>
      <c r="P33" s="159"/>
    </row>
    <row r="34" spans="1:16" x14ac:dyDescent="0.25">
      <c r="A34" s="158"/>
      <c r="B34" s="125" t="s">
        <v>376</v>
      </c>
      <c r="P34" s="159"/>
    </row>
    <row r="35" spans="1:16" ht="5.0999999999999996" customHeight="1" x14ac:dyDescent="0.25">
      <c r="A35" s="158"/>
      <c r="B35" s="125"/>
      <c r="P35" s="159"/>
    </row>
    <row r="36" spans="1:16" x14ac:dyDescent="0.25">
      <c r="A36" s="158"/>
      <c r="B36" s="125" t="s">
        <v>377</v>
      </c>
      <c r="P36" s="159"/>
    </row>
    <row r="37" spans="1:16" x14ac:dyDescent="0.25">
      <c r="A37" s="158"/>
      <c r="B37" s="125" t="s">
        <v>190</v>
      </c>
      <c r="P37" s="159"/>
    </row>
    <row r="38" spans="1:16" ht="5.0999999999999996" customHeight="1" x14ac:dyDescent="0.25">
      <c r="A38" s="158"/>
      <c r="P38" s="159"/>
    </row>
    <row r="39" spans="1:16" x14ac:dyDescent="0.25">
      <c r="A39" s="158" t="s">
        <v>378</v>
      </c>
      <c r="P39" s="159"/>
    </row>
    <row r="40" spans="1:16" x14ac:dyDescent="0.25">
      <c r="A40" s="158" t="s">
        <v>208</v>
      </c>
      <c r="P40" s="159"/>
    </row>
    <row r="41" spans="1:16" ht="15" customHeight="1" x14ac:dyDescent="0.25">
      <c r="A41" s="257"/>
      <c r="B41" s="258"/>
      <c r="C41" s="258"/>
      <c r="D41" s="258"/>
      <c r="E41" s="258"/>
      <c r="F41" s="258"/>
      <c r="G41" s="258"/>
      <c r="H41" s="258"/>
      <c r="I41" s="258"/>
      <c r="J41" s="258"/>
      <c r="K41" s="258"/>
      <c r="L41" s="258"/>
      <c r="M41" s="258"/>
      <c r="N41" s="258"/>
      <c r="O41" s="258"/>
      <c r="P41" s="259"/>
    </row>
    <row r="42" spans="1:16" ht="15.75" x14ac:dyDescent="0.25">
      <c r="A42" s="169" t="s">
        <v>204</v>
      </c>
      <c r="P42" s="159"/>
    </row>
    <row r="43" spans="1:16" ht="5.0999999999999996" customHeight="1" x14ac:dyDescent="0.25">
      <c r="A43" s="169"/>
      <c r="P43" s="159"/>
    </row>
    <row r="44" spans="1:16" x14ac:dyDescent="0.25">
      <c r="A44" s="158" t="s">
        <v>209</v>
      </c>
      <c r="P44" s="159"/>
    </row>
    <row r="45" spans="1:16" x14ac:dyDescent="0.25">
      <c r="A45" s="158" t="s">
        <v>210</v>
      </c>
      <c r="P45" s="159"/>
    </row>
    <row r="46" spans="1:16" ht="5.0999999999999996" customHeight="1" x14ac:dyDescent="0.25">
      <c r="A46" s="158"/>
      <c r="P46" s="159"/>
    </row>
    <row r="47" spans="1:16" x14ac:dyDescent="0.25">
      <c r="A47" s="164"/>
      <c r="B47" s="151" t="s">
        <v>207</v>
      </c>
      <c r="P47" s="159"/>
    </row>
    <row r="48" spans="1:16" ht="5.0999999999999996" customHeight="1" x14ac:dyDescent="0.25">
      <c r="A48" s="164"/>
      <c r="B48" s="151"/>
      <c r="P48" s="159"/>
    </row>
    <row r="49" spans="1:23" x14ac:dyDescent="0.25">
      <c r="A49" s="164"/>
      <c r="B49" s="125" t="s">
        <v>211</v>
      </c>
      <c r="P49" s="159"/>
    </row>
    <row r="50" spans="1:23" x14ac:dyDescent="0.25">
      <c r="A50" s="164"/>
      <c r="B50" s="125" t="s">
        <v>212</v>
      </c>
      <c r="P50" s="159"/>
    </row>
    <row r="51" spans="1:23" x14ac:dyDescent="0.25">
      <c r="A51" s="164"/>
      <c r="B51" s="125" t="s">
        <v>213</v>
      </c>
      <c r="P51" s="159"/>
    </row>
    <row r="52" spans="1:23" ht="5.0999999999999996" customHeight="1" x14ac:dyDescent="0.25">
      <c r="A52" s="164"/>
      <c r="P52" s="159"/>
      <c r="Q52" s="136"/>
      <c r="R52" s="136"/>
      <c r="S52" s="136"/>
      <c r="T52" s="136"/>
      <c r="U52" s="136"/>
      <c r="V52" s="136"/>
      <c r="W52" s="136"/>
    </row>
    <row r="53" spans="1:23" ht="15" customHeight="1" x14ac:dyDescent="0.25">
      <c r="A53" s="164"/>
      <c r="P53" s="159"/>
      <c r="Q53" s="136"/>
      <c r="R53" s="136"/>
      <c r="S53" s="136"/>
      <c r="T53" s="136"/>
      <c r="U53" s="136"/>
      <c r="V53" s="136"/>
      <c r="W53" s="136"/>
    </row>
    <row r="54" spans="1:23" ht="15" customHeight="1" x14ac:dyDescent="0.25">
      <c r="A54" s="164"/>
      <c r="P54" s="159"/>
      <c r="Q54" s="136"/>
      <c r="R54" s="136"/>
      <c r="S54" s="136"/>
      <c r="T54" s="136"/>
      <c r="U54" s="136"/>
      <c r="V54" s="136"/>
      <c r="W54" s="136"/>
    </row>
    <row r="55" spans="1:23" ht="15" customHeight="1" x14ac:dyDescent="0.25">
      <c r="A55" s="164"/>
      <c r="P55" s="159"/>
      <c r="Q55" s="136"/>
      <c r="R55" s="136"/>
      <c r="S55" s="136"/>
      <c r="T55" s="136"/>
      <c r="U55" s="136"/>
      <c r="V55" s="136"/>
      <c r="W55" s="136"/>
    </row>
    <row r="56" spans="1:23" ht="15" customHeight="1" x14ac:dyDescent="0.25">
      <c r="A56" s="164"/>
      <c r="B56" s="153" t="s">
        <v>215</v>
      </c>
      <c r="P56" s="159"/>
      <c r="Q56" s="136"/>
      <c r="R56" s="136"/>
      <c r="S56" s="136"/>
      <c r="T56" s="136"/>
      <c r="U56" s="136"/>
      <c r="V56" s="136"/>
      <c r="W56" s="136"/>
    </row>
    <row r="57" spans="1:23" ht="15" customHeight="1" x14ac:dyDescent="0.25">
      <c r="A57" s="164"/>
      <c r="P57" s="159"/>
      <c r="Q57" s="136"/>
      <c r="R57" s="136"/>
      <c r="S57" s="136"/>
      <c r="T57" s="136"/>
      <c r="U57" s="136"/>
      <c r="V57" s="136"/>
      <c r="W57" s="136"/>
    </row>
    <row r="58" spans="1:23" ht="15" customHeight="1" x14ac:dyDescent="0.25">
      <c r="A58" s="164"/>
      <c r="P58" s="159"/>
      <c r="Q58" s="136"/>
      <c r="R58" s="136"/>
      <c r="S58" s="136"/>
      <c r="T58" s="136"/>
      <c r="U58" s="136"/>
      <c r="V58" s="136"/>
      <c r="W58" s="136"/>
    </row>
    <row r="59" spans="1:23" ht="15" customHeight="1" x14ac:dyDescent="0.25">
      <c r="A59" s="164"/>
      <c r="P59" s="159"/>
      <c r="Q59" s="136"/>
      <c r="R59" s="136"/>
      <c r="S59" s="136"/>
      <c r="T59" s="136"/>
      <c r="U59" s="136"/>
      <c r="V59" s="136"/>
      <c r="W59" s="136"/>
    </row>
    <row r="60" spans="1:23" ht="15" customHeight="1" x14ac:dyDescent="0.25">
      <c r="A60" s="164"/>
      <c r="P60" s="159"/>
      <c r="Q60" s="136"/>
      <c r="R60" s="136"/>
      <c r="S60" s="136"/>
      <c r="T60" s="136"/>
      <c r="U60" s="136"/>
      <c r="V60" s="136"/>
      <c r="W60" s="136"/>
    </row>
    <row r="61" spans="1:23" ht="15" customHeight="1" x14ac:dyDescent="0.25">
      <c r="A61" s="164"/>
      <c r="P61" s="159"/>
      <c r="Q61" s="136"/>
      <c r="R61" s="136"/>
      <c r="S61" s="136"/>
      <c r="T61" s="136"/>
      <c r="U61" s="136"/>
      <c r="V61" s="136"/>
      <c r="W61" s="136"/>
    </row>
    <row r="62" spans="1:23" ht="15" customHeight="1" x14ac:dyDescent="0.25">
      <c r="A62" s="164"/>
      <c r="P62" s="159"/>
      <c r="Q62" s="136"/>
      <c r="R62" s="136"/>
      <c r="S62" s="136"/>
      <c r="T62" s="136"/>
      <c r="U62" s="136"/>
      <c r="V62" s="136"/>
      <c r="W62" s="136"/>
    </row>
    <row r="63" spans="1:23" ht="15" customHeight="1" x14ac:dyDescent="0.25">
      <c r="A63" s="164"/>
      <c r="P63" s="159"/>
      <c r="Q63" s="136"/>
      <c r="R63" s="136"/>
      <c r="S63" s="136"/>
      <c r="T63" s="136"/>
      <c r="U63" s="136"/>
      <c r="V63" s="136"/>
      <c r="W63" s="136"/>
    </row>
    <row r="64" spans="1:23" ht="15" customHeight="1" x14ac:dyDescent="0.25">
      <c r="A64" s="164"/>
      <c r="P64" s="159"/>
      <c r="Q64" s="136"/>
      <c r="R64" s="136"/>
      <c r="S64" s="136"/>
      <c r="T64" s="136"/>
      <c r="U64" s="136"/>
      <c r="V64" s="136"/>
      <c r="W64" s="136"/>
    </row>
    <row r="65" spans="1:23" ht="15" customHeight="1" x14ac:dyDescent="0.25">
      <c r="A65" s="164"/>
      <c r="P65" s="159"/>
      <c r="Q65" s="136"/>
      <c r="R65" s="136"/>
      <c r="S65" s="136"/>
      <c r="T65" s="136"/>
      <c r="U65" s="136"/>
      <c r="V65" s="136"/>
      <c r="W65" s="136"/>
    </row>
    <row r="66" spans="1:23" ht="15" customHeight="1" x14ac:dyDescent="0.25">
      <c r="A66" s="164"/>
      <c r="P66" s="159"/>
      <c r="Q66" s="136"/>
      <c r="R66" s="136"/>
      <c r="S66" s="136"/>
      <c r="T66" s="136"/>
      <c r="U66" s="136"/>
      <c r="V66" s="136"/>
      <c r="W66" s="136"/>
    </row>
    <row r="67" spans="1:23" ht="15" customHeight="1" x14ac:dyDescent="0.25">
      <c r="A67" s="164"/>
      <c r="P67" s="159"/>
      <c r="Q67" s="136"/>
      <c r="R67" s="136"/>
      <c r="S67" s="136"/>
      <c r="T67" s="136"/>
      <c r="U67" s="136"/>
      <c r="V67" s="136"/>
      <c r="W67" s="136"/>
    </row>
    <row r="68" spans="1:23" ht="15" customHeight="1" x14ac:dyDescent="0.25">
      <c r="A68" s="164"/>
      <c r="P68" s="159"/>
      <c r="Q68" s="136"/>
      <c r="R68" s="136"/>
      <c r="S68" s="136"/>
      <c r="T68" s="136"/>
      <c r="U68" s="136"/>
      <c r="V68" s="136"/>
      <c r="W68" s="136"/>
    </row>
    <row r="69" spans="1:23" ht="15" customHeight="1" x14ac:dyDescent="0.25">
      <c r="A69" s="164"/>
      <c r="P69" s="159"/>
      <c r="Q69" s="136"/>
      <c r="R69" s="136"/>
      <c r="S69" s="136"/>
      <c r="T69" s="136"/>
      <c r="U69" s="136"/>
      <c r="V69" s="136"/>
      <c r="W69" s="136"/>
    </row>
    <row r="70" spans="1:23" ht="15" customHeight="1" x14ac:dyDescent="0.25">
      <c r="A70" s="164"/>
      <c r="P70" s="159"/>
      <c r="Q70" s="136"/>
      <c r="R70" s="136"/>
      <c r="S70" s="136"/>
      <c r="T70" s="136"/>
      <c r="U70" s="136"/>
      <c r="V70" s="136"/>
      <c r="W70" s="136"/>
    </row>
    <row r="71" spans="1:23" ht="15" customHeight="1" x14ac:dyDescent="0.25">
      <c r="A71" s="164"/>
      <c r="P71" s="159"/>
      <c r="Q71" s="136"/>
      <c r="R71" s="136"/>
      <c r="S71" s="136"/>
      <c r="T71" s="136"/>
      <c r="U71" s="136"/>
      <c r="V71" s="136"/>
      <c r="W71" s="136"/>
    </row>
    <row r="72" spans="1:23" ht="15" customHeight="1" x14ac:dyDescent="0.25">
      <c r="A72" s="164"/>
      <c r="P72" s="159"/>
      <c r="Q72" s="136"/>
      <c r="R72" s="136"/>
      <c r="S72" s="136"/>
      <c r="T72" s="136"/>
      <c r="U72" s="136"/>
      <c r="V72" s="136"/>
      <c r="W72" s="136"/>
    </row>
    <row r="73" spans="1:23" ht="15" customHeight="1" x14ac:dyDescent="0.25">
      <c r="A73" s="164"/>
      <c r="P73" s="159"/>
      <c r="Q73" s="136"/>
      <c r="R73" s="136"/>
      <c r="S73" s="136"/>
      <c r="T73" s="136"/>
      <c r="U73" s="136"/>
      <c r="V73" s="136"/>
      <c r="W73" s="136"/>
    </row>
    <row r="74" spans="1:23" ht="15" customHeight="1" x14ac:dyDescent="0.25">
      <c r="A74" s="164"/>
      <c r="P74" s="159"/>
      <c r="Q74" s="136"/>
      <c r="R74" s="136"/>
      <c r="S74" s="136"/>
      <c r="T74" s="136"/>
      <c r="U74" s="136"/>
      <c r="V74" s="136"/>
      <c r="W74" s="136"/>
    </row>
    <row r="75" spans="1:23" ht="15" customHeight="1" x14ac:dyDescent="0.25">
      <c r="A75" s="164"/>
      <c r="P75" s="159"/>
      <c r="Q75" s="136"/>
      <c r="R75" s="136"/>
      <c r="S75" s="136"/>
      <c r="T75" s="136"/>
      <c r="U75" s="136"/>
      <c r="V75" s="136"/>
      <c r="W75" s="136"/>
    </row>
    <row r="76" spans="1:23" ht="15" customHeight="1" x14ac:dyDescent="0.25">
      <c r="A76" s="164"/>
      <c r="P76" s="159"/>
      <c r="Q76" s="136"/>
      <c r="R76" s="136"/>
      <c r="S76" s="136"/>
      <c r="T76" s="136"/>
      <c r="U76" s="136"/>
      <c r="V76" s="136"/>
      <c r="W76" s="136"/>
    </row>
    <row r="77" spans="1:23" ht="15" customHeight="1" x14ac:dyDescent="0.25">
      <c r="A77" s="164"/>
      <c r="B77" s="151" t="s">
        <v>216</v>
      </c>
      <c r="C77" s="149"/>
      <c r="D77" s="149"/>
      <c r="E77" s="149"/>
      <c r="F77" s="149"/>
      <c r="G77" s="149"/>
      <c r="H77" s="149"/>
      <c r="I77" s="149"/>
      <c r="J77" s="149"/>
      <c r="K77" s="149"/>
      <c r="L77" s="149"/>
      <c r="M77" s="149"/>
      <c r="N77" s="149"/>
      <c r="O77" s="149"/>
      <c r="P77" s="170"/>
      <c r="Q77" s="136"/>
      <c r="R77" s="136"/>
      <c r="S77" s="136"/>
      <c r="T77" s="136"/>
      <c r="U77" s="136"/>
      <c r="V77" s="136"/>
      <c r="W77" s="136"/>
    </row>
    <row r="78" spans="1:23" ht="5.0999999999999996" customHeight="1" x14ac:dyDescent="0.25">
      <c r="A78" s="164"/>
      <c r="B78" s="151"/>
      <c r="C78" s="149"/>
      <c r="D78" s="149"/>
      <c r="E78" s="149"/>
      <c r="F78" s="149"/>
      <c r="G78" s="149"/>
      <c r="H78" s="149"/>
      <c r="I78" s="149"/>
      <c r="J78" s="149"/>
      <c r="K78" s="149"/>
      <c r="L78" s="149"/>
      <c r="M78" s="149"/>
      <c r="N78" s="149"/>
      <c r="O78" s="149"/>
      <c r="P78" s="170"/>
      <c r="Q78" s="136"/>
      <c r="R78" s="136"/>
      <c r="S78" s="136"/>
      <c r="T78" s="136"/>
      <c r="U78" s="136"/>
      <c r="V78" s="136"/>
      <c r="W78" s="136"/>
    </row>
    <row r="79" spans="1:23" ht="15" customHeight="1" x14ac:dyDescent="0.25">
      <c r="A79" s="164"/>
      <c r="B79" s="125" t="s">
        <v>217</v>
      </c>
      <c r="C79" s="149"/>
      <c r="D79" s="149"/>
      <c r="E79" s="149"/>
      <c r="F79" s="149"/>
      <c r="G79" s="149"/>
      <c r="H79" s="149"/>
      <c r="I79" s="149"/>
      <c r="J79" s="149"/>
      <c r="K79" s="149"/>
      <c r="L79" s="149"/>
      <c r="M79" s="149"/>
      <c r="N79" s="149"/>
      <c r="O79" s="149"/>
      <c r="P79" s="170"/>
      <c r="Q79" s="136"/>
      <c r="R79" s="136"/>
      <c r="S79" s="136"/>
      <c r="T79" s="136"/>
      <c r="U79" s="136"/>
      <c r="V79" s="136"/>
      <c r="W79" s="136"/>
    </row>
    <row r="80" spans="1:23" ht="15" customHeight="1" x14ac:dyDescent="0.25">
      <c r="A80" s="164"/>
      <c r="B80" s="125" t="s">
        <v>218</v>
      </c>
      <c r="C80" s="149"/>
      <c r="D80" s="149"/>
      <c r="E80" s="149"/>
      <c r="F80" s="149"/>
      <c r="G80" s="149"/>
      <c r="H80" s="149"/>
      <c r="I80" s="149"/>
      <c r="J80" s="149"/>
      <c r="K80" s="149"/>
      <c r="L80" s="149"/>
      <c r="M80" s="149"/>
      <c r="N80" s="149"/>
      <c r="O80" s="149"/>
      <c r="P80" s="170"/>
      <c r="Q80" s="136"/>
      <c r="R80" s="136"/>
      <c r="S80" s="136"/>
      <c r="T80" s="136"/>
      <c r="U80" s="136"/>
      <c r="V80" s="136"/>
      <c r="W80" s="136"/>
    </row>
    <row r="81" spans="1:23" ht="15" customHeight="1" x14ac:dyDescent="0.25">
      <c r="A81" s="164"/>
      <c r="B81" s="125" t="s">
        <v>219</v>
      </c>
      <c r="C81" s="149"/>
      <c r="D81" s="149"/>
      <c r="E81" s="149"/>
      <c r="F81" s="149"/>
      <c r="G81" s="149"/>
      <c r="H81" s="149"/>
      <c r="I81" s="149"/>
      <c r="J81" s="149"/>
      <c r="K81" s="149"/>
      <c r="L81" s="149"/>
      <c r="M81" s="149"/>
      <c r="N81" s="149"/>
      <c r="O81" s="149"/>
      <c r="P81" s="170"/>
      <c r="Q81" s="136"/>
      <c r="R81" s="136"/>
      <c r="S81" s="136"/>
      <c r="T81" s="136"/>
      <c r="U81" s="136"/>
      <c r="V81" s="136"/>
      <c r="W81" s="136"/>
    </row>
    <row r="82" spans="1:23" ht="15" customHeight="1" x14ac:dyDescent="0.25">
      <c r="A82" s="164"/>
      <c r="B82" s="125" t="s">
        <v>220</v>
      </c>
      <c r="C82" s="149"/>
      <c r="D82" s="149"/>
      <c r="E82" s="149"/>
      <c r="F82" s="149"/>
      <c r="G82" s="149"/>
      <c r="H82" s="149"/>
      <c r="I82" s="149"/>
      <c r="J82" s="149"/>
      <c r="K82" s="149"/>
      <c r="L82" s="149"/>
      <c r="M82" s="149"/>
      <c r="N82" s="149"/>
      <c r="O82" s="149"/>
      <c r="P82" s="170"/>
      <c r="Q82" s="136"/>
      <c r="R82" s="136"/>
      <c r="S82" s="136"/>
      <c r="T82" s="136"/>
      <c r="U82" s="136"/>
      <c r="V82" s="136"/>
      <c r="W82" s="136"/>
    </row>
    <row r="83" spans="1:23" ht="15" customHeight="1" x14ac:dyDescent="0.25">
      <c r="A83" s="164"/>
      <c r="B83" s="125" t="s">
        <v>221</v>
      </c>
      <c r="C83" s="149"/>
      <c r="D83" s="149"/>
      <c r="E83" s="149"/>
      <c r="F83" s="149"/>
      <c r="G83" s="149"/>
      <c r="H83" s="149"/>
      <c r="I83" s="149"/>
      <c r="J83" s="149"/>
      <c r="K83" s="149"/>
      <c r="L83" s="149"/>
      <c r="M83" s="149"/>
      <c r="N83" s="149"/>
      <c r="O83" s="149"/>
      <c r="P83" s="170"/>
      <c r="Q83" s="136"/>
      <c r="R83" s="136"/>
      <c r="S83" s="136"/>
      <c r="T83" s="136"/>
      <c r="U83" s="136"/>
      <c r="V83" s="136"/>
      <c r="W83" s="136"/>
    </row>
    <row r="84" spans="1:23" ht="5.0999999999999996" customHeight="1" x14ac:dyDescent="0.25">
      <c r="A84" s="164"/>
      <c r="B84" s="125"/>
      <c r="C84" s="149"/>
      <c r="D84" s="149"/>
      <c r="E84" s="149"/>
      <c r="F84" s="149"/>
      <c r="G84" s="149"/>
      <c r="H84" s="149"/>
      <c r="I84" s="149"/>
      <c r="J84" s="149"/>
      <c r="K84" s="149"/>
      <c r="L84" s="149"/>
      <c r="M84" s="149"/>
      <c r="N84" s="149"/>
      <c r="O84" s="149"/>
      <c r="P84" s="170"/>
      <c r="Q84" s="136"/>
      <c r="R84" s="136"/>
      <c r="S84" s="136"/>
      <c r="T84" s="136"/>
      <c r="U84" s="136"/>
      <c r="V84" s="136"/>
      <c r="W84" s="136"/>
    </row>
    <row r="85" spans="1:23" ht="15" customHeight="1" x14ac:dyDescent="0.25">
      <c r="A85" s="164"/>
      <c r="B85" s="150"/>
      <c r="C85" s="149"/>
      <c r="D85" s="149"/>
      <c r="E85" s="149"/>
      <c r="F85" s="149"/>
      <c r="G85" s="149"/>
      <c r="H85" s="149"/>
      <c r="I85" s="149"/>
      <c r="J85" s="149"/>
      <c r="K85" s="149"/>
      <c r="L85" s="149"/>
      <c r="M85" s="149"/>
      <c r="N85" s="149"/>
      <c r="O85" s="149"/>
      <c r="P85" s="170"/>
      <c r="Q85" s="136"/>
      <c r="R85" s="136"/>
      <c r="S85" s="136"/>
      <c r="T85" s="136"/>
      <c r="U85" s="136"/>
      <c r="V85" s="136"/>
      <c r="W85" s="136"/>
    </row>
    <row r="86" spans="1:23" ht="15" customHeight="1" x14ac:dyDescent="0.25">
      <c r="A86" s="164"/>
      <c r="B86" s="149"/>
      <c r="C86" s="149"/>
      <c r="D86" s="149"/>
      <c r="E86" s="149"/>
      <c r="F86" s="149"/>
      <c r="G86" s="149"/>
      <c r="H86" s="149"/>
      <c r="I86" s="149"/>
      <c r="J86" s="149"/>
      <c r="K86" s="149"/>
      <c r="L86" s="149"/>
      <c r="M86" s="149"/>
      <c r="N86" s="149"/>
      <c r="O86" s="149"/>
      <c r="P86" s="170"/>
      <c r="Q86" s="136"/>
      <c r="R86" s="136"/>
      <c r="S86" s="136"/>
      <c r="T86" s="136"/>
      <c r="U86" s="136"/>
      <c r="V86" s="136"/>
      <c r="W86" s="136"/>
    </row>
    <row r="87" spans="1:23" ht="15" customHeight="1" x14ac:dyDescent="0.25">
      <c r="A87" s="164"/>
      <c r="C87" s="149"/>
      <c r="D87" s="149"/>
      <c r="E87" s="149"/>
      <c r="F87" s="149"/>
      <c r="G87" s="149"/>
      <c r="H87" s="149"/>
      <c r="I87" s="149"/>
      <c r="J87" s="149"/>
      <c r="K87" s="149"/>
      <c r="L87" s="149"/>
      <c r="M87" s="149"/>
      <c r="N87" s="149"/>
      <c r="O87" s="149"/>
      <c r="P87" s="170"/>
      <c r="Q87" s="136"/>
      <c r="R87" s="136"/>
      <c r="S87" s="136"/>
      <c r="T87" s="136"/>
      <c r="U87" s="136"/>
      <c r="V87" s="136"/>
      <c r="W87" s="136"/>
    </row>
    <row r="88" spans="1:23" ht="15" customHeight="1" x14ac:dyDescent="0.25">
      <c r="A88" s="164"/>
      <c r="B88" s="153" t="s">
        <v>214</v>
      </c>
      <c r="D88" s="149"/>
      <c r="E88" s="149"/>
      <c r="F88" s="149"/>
      <c r="G88" s="149"/>
      <c r="H88" s="149"/>
      <c r="I88" s="149"/>
      <c r="J88" s="149"/>
      <c r="K88" s="149"/>
      <c r="L88" s="149"/>
      <c r="M88" s="149"/>
      <c r="N88" s="149"/>
      <c r="O88" s="149"/>
      <c r="P88" s="170"/>
      <c r="Q88" s="136"/>
      <c r="R88" s="136"/>
      <c r="S88" s="136"/>
      <c r="T88" s="136"/>
      <c r="U88" s="136"/>
      <c r="V88" s="136"/>
      <c r="W88" s="136"/>
    </row>
    <row r="89" spans="1:23" ht="15" customHeight="1" x14ac:dyDescent="0.25">
      <c r="A89" s="164"/>
      <c r="B89" s="149"/>
      <c r="C89" s="149"/>
      <c r="D89" s="149"/>
      <c r="E89" s="149"/>
      <c r="F89" s="149"/>
      <c r="G89" s="149"/>
      <c r="H89" s="149"/>
      <c r="I89" s="149"/>
      <c r="J89" s="149"/>
      <c r="K89" s="149"/>
      <c r="L89" s="149"/>
      <c r="M89" s="149"/>
      <c r="N89" s="149"/>
      <c r="O89" s="149"/>
      <c r="P89" s="170"/>
      <c r="Q89" s="136"/>
      <c r="R89" s="136"/>
      <c r="S89" s="136"/>
      <c r="T89" s="136"/>
      <c r="U89" s="136"/>
      <c r="V89" s="136"/>
      <c r="W89" s="136"/>
    </row>
    <row r="90" spans="1:23" ht="15" customHeight="1" x14ac:dyDescent="0.25">
      <c r="A90" s="171"/>
      <c r="B90" s="149"/>
      <c r="C90" s="149"/>
      <c r="D90" s="149"/>
      <c r="E90" s="149"/>
      <c r="F90" s="149"/>
      <c r="G90" s="149"/>
      <c r="H90" s="149"/>
      <c r="I90" s="149"/>
      <c r="J90" s="149"/>
      <c r="K90" s="149"/>
      <c r="L90" s="149"/>
      <c r="M90" s="149"/>
      <c r="N90" s="149"/>
      <c r="O90" s="149"/>
      <c r="P90" s="159"/>
      <c r="Q90" s="136"/>
      <c r="R90" s="136"/>
      <c r="S90" s="136"/>
      <c r="T90" s="136"/>
      <c r="U90" s="136"/>
      <c r="V90" s="136"/>
      <c r="W90" s="136"/>
    </row>
    <row r="91" spans="1:23" ht="15" customHeight="1" x14ac:dyDescent="0.25">
      <c r="A91" s="171"/>
      <c r="B91" s="149"/>
      <c r="C91" s="149"/>
      <c r="D91" s="149"/>
      <c r="E91" s="149"/>
      <c r="F91" s="149"/>
      <c r="G91" s="149"/>
      <c r="H91" s="149"/>
      <c r="I91" s="149"/>
      <c r="J91" s="149"/>
      <c r="K91" s="149"/>
      <c r="L91" s="149"/>
      <c r="M91" s="149"/>
      <c r="N91" s="149"/>
      <c r="O91" s="149"/>
      <c r="P91" s="159"/>
      <c r="Q91" s="136"/>
      <c r="R91" s="136"/>
      <c r="S91" s="136"/>
      <c r="T91" s="136"/>
      <c r="U91" s="136"/>
      <c r="V91" s="136"/>
      <c r="W91" s="136"/>
    </row>
    <row r="92" spans="1:23" ht="15" customHeight="1" x14ac:dyDescent="0.25">
      <c r="A92" s="171"/>
      <c r="B92" s="149"/>
      <c r="C92" s="149"/>
      <c r="D92" s="149"/>
      <c r="E92" s="149"/>
      <c r="F92" s="149"/>
      <c r="G92" s="149"/>
      <c r="H92" s="149"/>
      <c r="I92" s="149"/>
      <c r="J92" s="149"/>
      <c r="K92" s="149"/>
      <c r="L92" s="149"/>
      <c r="M92" s="149"/>
      <c r="N92" s="149"/>
      <c r="O92" s="149"/>
      <c r="P92" s="159"/>
      <c r="Q92" s="136"/>
      <c r="R92" s="136"/>
      <c r="S92" s="136"/>
      <c r="T92" s="136"/>
      <c r="U92" s="136"/>
      <c r="V92" s="136"/>
      <c r="W92" s="136"/>
    </row>
    <row r="93" spans="1:23" ht="15" customHeight="1" x14ac:dyDescent="0.25">
      <c r="A93" s="172"/>
      <c r="B93" s="149"/>
      <c r="C93" s="149"/>
      <c r="D93" s="149"/>
      <c r="E93" s="149"/>
      <c r="F93" s="149"/>
      <c r="G93" s="149"/>
      <c r="H93" s="149"/>
      <c r="I93" s="149"/>
      <c r="J93" s="149"/>
      <c r="K93" s="149"/>
      <c r="L93" s="149"/>
      <c r="M93" s="149"/>
      <c r="N93" s="149"/>
      <c r="O93" s="149"/>
      <c r="P93" s="159"/>
      <c r="Q93" s="136"/>
      <c r="R93" s="136"/>
      <c r="S93" s="136"/>
      <c r="T93" s="136"/>
      <c r="U93" s="136"/>
      <c r="V93" s="136"/>
      <c r="W93" s="136"/>
    </row>
    <row r="94" spans="1:23" x14ac:dyDescent="0.25">
      <c r="A94" s="171"/>
      <c r="B94" s="149"/>
      <c r="C94" s="149"/>
      <c r="D94" s="149"/>
      <c r="E94" s="149"/>
      <c r="F94" s="149"/>
      <c r="G94" s="149"/>
      <c r="H94" s="149"/>
      <c r="I94" s="149"/>
      <c r="J94" s="149"/>
      <c r="K94" s="149"/>
      <c r="L94" s="149"/>
      <c r="M94" s="149"/>
      <c r="N94" s="149"/>
      <c r="O94" s="149"/>
      <c r="P94" s="159"/>
    </row>
    <row r="95" spans="1:23" x14ac:dyDescent="0.25">
      <c r="A95" s="164"/>
      <c r="P95" s="159"/>
    </row>
    <row r="96" spans="1:23" x14ac:dyDescent="0.25">
      <c r="A96" s="164"/>
      <c r="P96" s="159"/>
    </row>
    <row r="97" spans="1:16" x14ac:dyDescent="0.25">
      <c r="A97" s="164"/>
      <c r="P97" s="159"/>
    </row>
    <row r="98" spans="1:16" x14ac:dyDescent="0.25">
      <c r="A98" s="164"/>
      <c r="P98" s="159"/>
    </row>
    <row r="99" spans="1:16" x14ac:dyDescent="0.25">
      <c r="A99" s="164"/>
      <c r="P99" s="159"/>
    </row>
    <row r="100" spans="1:16" x14ac:dyDescent="0.25">
      <c r="A100" s="164"/>
      <c r="P100" s="159"/>
    </row>
    <row r="101" spans="1:16" x14ac:dyDescent="0.25">
      <c r="A101" s="164"/>
      <c r="P101" s="159"/>
    </row>
    <row r="102" spans="1:16" x14ac:dyDescent="0.25">
      <c r="A102" s="164"/>
      <c r="P102" s="159"/>
    </row>
    <row r="103" spans="1:16" x14ac:dyDescent="0.25">
      <c r="A103" s="164"/>
      <c r="P103" s="159"/>
    </row>
    <row r="104" spans="1:16" x14ac:dyDescent="0.25">
      <c r="A104" s="164"/>
      <c r="P104" s="159"/>
    </row>
    <row r="105" spans="1:16" x14ac:dyDescent="0.25">
      <c r="A105" s="164"/>
      <c r="P105" s="159"/>
    </row>
    <row r="106" spans="1:16" x14ac:dyDescent="0.25">
      <c r="A106" s="164"/>
      <c r="P106" s="159"/>
    </row>
    <row r="107" spans="1:16" x14ac:dyDescent="0.25">
      <c r="A107" s="164"/>
      <c r="P107" s="159"/>
    </row>
    <row r="108" spans="1:16" x14ac:dyDescent="0.25">
      <c r="A108" s="164"/>
      <c r="P108" s="159"/>
    </row>
    <row r="109" spans="1:16" x14ac:dyDescent="0.25">
      <c r="A109" s="164"/>
      <c r="P109" s="159"/>
    </row>
    <row r="110" spans="1:16" x14ac:dyDescent="0.25">
      <c r="A110" s="164"/>
      <c r="P110" s="159"/>
    </row>
    <row r="111" spans="1:16" x14ac:dyDescent="0.25">
      <c r="A111" s="158" t="s">
        <v>222</v>
      </c>
      <c r="P111" s="159"/>
    </row>
    <row r="112" spans="1:16" x14ac:dyDescent="0.25">
      <c r="A112" s="125" t="s">
        <v>225</v>
      </c>
      <c r="P112" s="159"/>
    </row>
    <row r="113" spans="1:31" x14ac:dyDescent="0.25">
      <c r="A113" s="258"/>
      <c r="B113" s="258"/>
      <c r="C113" s="258"/>
      <c r="D113" s="258"/>
      <c r="E113" s="258"/>
      <c r="F113" s="258"/>
      <c r="G113" s="258"/>
      <c r="H113" s="258"/>
      <c r="I113" s="258"/>
      <c r="J113" s="258"/>
      <c r="K113" s="258"/>
      <c r="L113" s="258"/>
      <c r="M113" s="258"/>
      <c r="N113" s="258"/>
      <c r="O113" s="258"/>
      <c r="P113" s="259"/>
    </row>
    <row r="114" spans="1:31" ht="15.75" x14ac:dyDescent="0.25">
      <c r="A114" s="169" t="s">
        <v>226</v>
      </c>
      <c r="P114" s="159"/>
    </row>
    <row r="115" spans="1:31" ht="5.0999999999999996" customHeight="1" x14ac:dyDescent="0.25">
      <c r="A115" s="164"/>
      <c r="P115" s="159"/>
    </row>
    <row r="116" spans="1:31" x14ac:dyDescent="0.25">
      <c r="A116" s="158" t="s">
        <v>227</v>
      </c>
      <c r="P116" s="159"/>
    </row>
    <row r="117" spans="1:31" x14ac:dyDescent="0.25">
      <c r="A117" s="158" t="s">
        <v>228</v>
      </c>
      <c r="P117" s="159"/>
    </row>
    <row r="118" spans="1:31" x14ac:dyDescent="0.25">
      <c r="A118" s="158" t="s">
        <v>381</v>
      </c>
      <c r="P118" s="159"/>
    </row>
    <row r="119" spans="1:31" x14ac:dyDescent="0.25">
      <c r="A119" s="158" t="s">
        <v>382</v>
      </c>
      <c r="B119" s="158"/>
      <c r="C119" s="158"/>
      <c r="D119" s="158"/>
      <c r="E119" s="158"/>
      <c r="F119" s="158"/>
      <c r="G119" s="158"/>
      <c r="H119" s="158"/>
      <c r="I119" s="158"/>
      <c r="J119" s="158"/>
      <c r="K119" s="158"/>
      <c r="L119" s="125"/>
      <c r="P119" s="159"/>
    </row>
    <row r="120" spans="1:31" x14ac:dyDescent="0.25">
      <c r="A120" s="158" t="s">
        <v>383</v>
      </c>
      <c r="P120" s="159"/>
    </row>
    <row r="121" spans="1:31" x14ac:dyDescent="0.25">
      <c r="A121" s="158" t="s">
        <v>384</v>
      </c>
      <c r="P121" s="159"/>
    </row>
    <row r="122" spans="1:31" ht="5.0999999999999996" customHeight="1" x14ac:dyDescent="0.25">
      <c r="A122" s="164"/>
      <c r="P122" s="159"/>
    </row>
    <row r="123" spans="1:31" s="134" customFormat="1" ht="15.75" x14ac:dyDescent="0.25">
      <c r="A123" s="160"/>
      <c r="B123" s="130" t="s">
        <v>120</v>
      </c>
      <c r="C123" s="129"/>
      <c r="D123" s="131"/>
      <c r="E123" s="131"/>
      <c r="F123" s="161"/>
      <c r="G123" s="161"/>
      <c r="H123" s="131"/>
      <c r="I123" s="131"/>
      <c r="J123" s="131"/>
      <c r="K123" s="131"/>
      <c r="L123" s="131"/>
      <c r="M123" s="131"/>
      <c r="N123" s="116"/>
      <c r="O123" s="116"/>
      <c r="P123" s="162"/>
      <c r="T123" s="136"/>
      <c r="U123" s="136"/>
      <c r="V123" s="136"/>
      <c r="W123" s="136"/>
      <c r="X123" s="136"/>
      <c r="Y123" s="136"/>
      <c r="Z123" s="136"/>
      <c r="AA123" s="136"/>
      <c r="AB123" s="136"/>
      <c r="AC123" s="136"/>
      <c r="AD123" s="136"/>
      <c r="AE123" s="136"/>
    </row>
    <row r="124" spans="1:31" s="134" customFormat="1" ht="8.1" customHeight="1" x14ac:dyDescent="0.25">
      <c r="A124" s="160"/>
      <c r="B124" s="129"/>
      <c r="C124" s="131"/>
      <c r="D124" s="131"/>
      <c r="E124" s="131"/>
      <c r="F124" s="161"/>
      <c r="G124" s="161"/>
      <c r="H124" s="131"/>
      <c r="I124" s="131"/>
      <c r="J124" s="131"/>
      <c r="K124" s="131"/>
      <c r="L124" s="131"/>
      <c r="M124" s="131"/>
      <c r="N124" s="116"/>
      <c r="O124" s="116"/>
      <c r="P124" s="162"/>
      <c r="T124" s="136"/>
      <c r="U124" s="136"/>
      <c r="V124" s="136"/>
      <c r="W124" s="136"/>
      <c r="X124" s="136"/>
      <c r="Y124" s="136"/>
      <c r="Z124" s="136"/>
      <c r="AA124" s="136"/>
      <c r="AB124" s="136"/>
      <c r="AC124" s="136"/>
      <c r="AD124" s="136"/>
      <c r="AE124" s="136"/>
    </row>
    <row r="125" spans="1:31" s="134" customFormat="1" x14ac:dyDescent="0.25">
      <c r="A125" s="160"/>
      <c r="B125" s="129"/>
      <c r="C125" s="132" t="s">
        <v>121</v>
      </c>
      <c r="D125" s="132"/>
      <c r="E125" s="132" t="s">
        <v>122</v>
      </c>
      <c r="F125" s="129"/>
      <c r="G125" s="132" t="s">
        <v>123</v>
      </c>
      <c r="H125" s="129"/>
      <c r="I125" s="132" t="s">
        <v>124</v>
      </c>
      <c r="J125" s="129"/>
      <c r="K125" s="132" t="s">
        <v>125</v>
      </c>
      <c r="L125" s="129"/>
      <c r="M125" s="163"/>
      <c r="N125" s="116"/>
      <c r="O125" s="116"/>
      <c r="P125" s="162"/>
      <c r="R125" s="124"/>
      <c r="S125" s="124"/>
      <c r="T125" s="124"/>
      <c r="U125" s="124"/>
      <c r="V125" s="124"/>
      <c r="W125" s="124"/>
      <c r="X125" s="124"/>
      <c r="Y125" s="124"/>
      <c r="Z125" s="136"/>
      <c r="AA125" s="136"/>
      <c r="AB125" s="136"/>
      <c r="AC125" s="136"/>
      <c r="AD125" s="136"/>
      <c r="AE125" s="136"/>
    </row>
    <row r="126" spans="1:31" s="134" customFormat="1" x14ac:dyDescent="0.25">
      <c r="A126" s="160"/>
      <c r="B126" s="129"/>
      <c r="C126" s="348" t="s">
        <v>114</v>
      </c>
      <c r="D126" s="349"/>
      <c r="E126" s="350" t="s">
        <v>278</v>
      </c>
      <c r="F126" s="350"/>
      <c r="G126" s="350" t="s">
        <v>127</v>
      </c>
      <c r="H126" s="350"/>
      <c r="I126" s="350" t="s">
        <v>128</v>
      </c>
      <c r="J126" s="350"/>
      <c r="K126" s="350" t="s">
        <v>128</v>
      </c>
      <c r="L126" s="350"/>
      <c r="M126" s="163"/>
      <c r="N126" s="116"/>
      <c r="O126" s="116"/>
      <c r="P126" s="162"/>
      <c r="R126" s="124"/>
      <c r="S126" s="124"/>
      <c r="T126" s="124"/>
      <c r="U126" s="124"/>
      <c r="V126" s="124"/>
      <c r="W126" s="124"/>
      <c r="X126" s="124"/>
      <c r="Y126" s="124"/>
      <c r="Z126" s="136"/>
      <c r="AA126" s="136"/>
      <c r="AB126" s="136"/>
      <c r="AC126" s="136"/>
      <c r="AD126" s="136"/>
      <c r="AE126" s="136"/>
    </row>
    <row r="127" spans="1:31" s="134" customFormat="1" x14ac:dyDescent="0.25">
      <c r="A127" s="160"/>
      <c r="B127" s="129"/>
      <c r="C127" s="348" t="s">
        <v>113</v>
      </c>
      <c r="D127" s="349"/>
      <c r="E127" s="350" t="s">
        <v>283</v>
      </c>
      <c r="F127" s="350"/>
      <c r="G127" s="350" t="s">
        <v>130</v>
      </c>
      <c r="H127" s="350"/>
      <c r="I127" s="350" t="s">
        <v>131</v>
      </c>
      <c r="J127" s="350"/>
      <c r="K127" s="350" t="s">
        <v>128</v>
      </c>
      <c r="L127" s="350"/>
      <c r="M127" s="163"/>
      <c r="N127" s="116"/>
      <c r="O127" s="116"/>
      <c r="P127" s="162"/>
      <c r="R127" s="124"/>
      <c r="S127" s="124"/>
      <c r="T127" s="124"/>
      <c r="U127" s="124"/>
      <c r="V127" s="124"/>
      <c r="W127" s="124"/>
      <c r="X127" s="124"/>
      <c r="Y127" s="124"/>
      <c r="Z127" s="136"/>
      <c r="AA127" s="136"/>
      <c r="AB127" s="136"/>
      <c r="AC127" s="136"/>
      <c r="AD127" s="136"/>
      <c r="AE127" s="136"/>
    </row>
    <row r="128" spans="1:31" s="134" customFormat="1" x14ac:dyDescent="0.25">
      <c r="A128" s="160"/>
      <c r="B128" s="129"/>
      <c r="C128" s="348" t="s">
        <v>115</v>
      </c>
      <c r="D128" s="349"/>
      <c r="E128" s="350" t="s">
        <v>263</v>
      </c>
      <c r="F128" s="350"/>
      <c r="G128" s="350" t="s">
        <v>117</v>
      </c>
      <c r="H128" s="350"/>
      <c r="I128" s="350" t="s">
        <v>131</v>
      </c>
      <c r="J128" s="350"/>
      <c r="K128" s="350" t="s">
        <v>133</v>
      </c>
      <c r="L128" s="350"/>
      <c r="M128" s="163"/>
      <c r="N128" s="116"/>
      <c r="O128" s="116"/>
      <c r="P128" s="162"/>
      <c r="R128" s="124"/>
      <c r="S128" s="124"/>
      <c r="T128" s="124"/>
      <c r="U128" s="124"/>
      <c r="V128" s="124"/>
      <c r="W128" s="124"/>
      <c r="X128" s="124"/>
      <c r="Y128" s="124"/>
      <c r="Z128" s="136"/>
      <c r="AA128" s="136"/>
      <c r="AB128" s="136"/>
      <c r="AC128" s="136"/>
      <c r="AD128" s="136"/>
      <c r="AE128" s="136"/>
    </row>
    <row r="129" spans="1:31" s="134" customFormat="1" x14ac:dyDescent="0.25">
      <c r="A129" s="160"/>
      <c r="B129" s="129"/>
      <c r="C129" s="348" t="s">
        <v>116</v>
      </c>
      <c r="D129" s="349"/>
      <c r="E129" s="350" t="s">
        <v>284</v>
      </c>
      <c r="F129" s="350"/>
      <c r="G129" s="350" t="s">
        <v>117</v>
      </c>
      <c r="H129" s="350"/>
      <c r="I129" s="350" t="s">
        <v>134</v>
      </c>
      <c r="J129" s="350"/>
      <c r="K129" s="350" t="s">
        <v>135</v>
      </c>
      <c r="L129" s="350"/>
      <c r="M129" s="163"/>
      <c r="N129" s="116"/>
      <c r="O129" s="116"/>
      <c r="P129" s="162"/>
      <c r="R129" s="124"/>
      <c r="S129" s="124"/>
      <c r="T129" s="124"/>
      <c r="U129" s="124"/>
      <c r="V129" s="124"/>
      <c r="W129" s="124"/>
      <c r="X129" s="124"/>
      <c r="Y129" s="124"/>
      <c r="Z129" s="136"/>
      <c r="AA129" s="136"/>
      <c r="AB129" s="136"/>
      <c r="AC129" s="136"/>
      <c r="AD129" s="136"/>
      <c r="AE129" s="136"/>
    </row>
    <row r="130" spans="1:31" s="134" customFormat="1" x14ac:dyDescent="0.25">
      <c r="A130" s="160"/>
      <c r="B130" s="129"/>
      <c r="C130" s="348" t="s">
        <v>118</v>
      </c>
      <c r="D130" s="349"/>
      <c r="E130" s="350" t="s">
        <v>117</v>
      </c>
      <c r="F130" s="350"/>
      <c r="G130" s="350" t="s">
        <v>117</v>
      </c>
      <c r="H130" s="350"/>
      <c r="I130" s="350" t="s">
        <v>134</v>
      </c>
      <c r="J130" s="350"/>
      <c r="K130" s="350" t="s">
        <v>136</v>
      </c>
      <c r="L130" s="350"/>
      <c r="M130" s="163"/>
      <c r="N130" s="116"/>
      <c r="O130" s="116"/>
      <c r="P130" s="162"/>
      <c r="R130" s="124"/>
      <c r="S130" s="124"/>
      <c r="T130" s="124"/>
      <c r="U130" s="124"/>
      <c r="V130" s="124"/>
      <c r="W130" s="124"/>
      <c r="X130" s="124"/>
      <c r="Y130" s="124"/>
      <c r="Z130" s="136"/>
      <c r="AA130" s="136"/>
      <c r="AB130" s="136"/>
      <c r="AC130" s="136"/>
      <c r="AD130" s="136"/>
      <c r="AE130" s="136"/>
    </row>
    <row r="131" spans="1:31" s="134" customFormat="1" x14ac:dyDescent="0.25">
      <c r="A131" s="160"/>
      <c r="B131" s="129"/>
      <c r="C131" s="348" t="s">
        <v>119</v>
      </c>
      <c r="D131" s="349"/>
      <c r="E131" s="350" t="s">
        <v>117</v>
      </c>
      <c r="F131" s="350"/>
      <c r="G131" s="350" t="s">
        <v>128</v>
      </c>
      <c r="H131" s="350"/>
      <c r="I131" s="350" t="s">
        <v>134</v>
      </c>
      <c r="J131" s="350"/>
      <c r="K131" s="350" t="s">
        <v>135</v>
      </c>
      <c r="L131" s="350"/>
      <c r="M131" s="163"/>
      <c r="N131" s="116"/>
      <c r="O131" s="116"/>
      <c r="P131" s="162"/>
      <c r="R131" s="124"/>
      <c r="S131" s="124"/>
      <c r="T131" s="124"/>
      <c r="U131" s="124"/>
      <c r="V131" s="124"/>
      <c r="W131" s="124"/>
      <c r="X131" s="124"/>
      <c r="Y131" s="124"/>
      <c r="Z131" s="136"/>
      <c r="AA131" s="136"/>
      <c r="AB131" s="136"/>
      <c r="AC131" s="136"/>
      <c r="AD131" s="136"/>
      <c r="AE131" s="136"/>
    </row>
    <row r="132" spans="1:31" s="134" customFormat="1" x14ac:dyDescent="0.25">
      <c r="A132" s="160"/>
      <c r="B132" s="129"/>
      <c r="C132" s="129"/>
      <c r="D132" s="129"/>
      <c r="E132" s="129"/>
      <c r="F132" s="129"/>
      <c r="G132" s="129"/>
      <c r="H132" s="129"/>
      <c r="I132" s="129"/>
      <c r="J132" s="129"/>
      <c r="K132" s="129"/>
      <c r="L132" s="129"/>
      <c r="M132" s="163"/>
      <c r="N132" s="116"/>
      <c r="O132" s="116"/>
      <c r="P132" s="162"/>
      <c r="T132" s="136"/>
      <c r="U132" s="136"/>
      <c r="V132" s="136"/>
      <c r="W132" s="136"/>
      <c r="X132" s="136"/>
      <c r="Y132" s="136"/>
      <c r="Z132" s="136"/>
      <c r="AA132" s="136"/>
      <c r="AB132" s="136"/>
      <c r="AC132" s="136"/>
      <c r="AD132" s="136"/>
      <c r="AE132" s="136"/>
    </row>
    <row r="133" spans="1:31" ht="5.0999999999999996" customHeight="1" x14ac:dyDescent="0.25">
      <c r="A133" s="164"/>
      <c r="P133" s="159"/>
    </row>
    <row r="134" spans="1:31" x14ac:dyDescent="0.25">
      <c r="A134" s="164"/>
      <c r="P134" s="159"/>
    </row>
    <row r="135" spans="1:31" x14ac:dyDescent="0.25">
      <c r="A135" s="164"/>
      <c r="P135" s="159"/>
    </row>
    <row r="136" spans="1:31" x14ac:dyDescent="0.25">
      <c r="A136" s="164"/>
      <c r="P136" s="159"/>
    </row>
    <row r="137" spans="1:31" x14ac:dyDescent="0.25">
      <c r="A137" s="164"/>
      <c r="P137" s="159"/>
    </row>
    <row r="138" spans="1:31" x14ac:dyDescent="0.25">
      <c r="A138" s="164"/>
      <c r="P138" s="159"/>
    </row>
    <row r="139" spans="1:31" x14ac:dyDescent="0.25">
      <c r="A139" s="164"/>
      <c r="P139" s="159"/>
    </row>
    <row r="140" spans="1:31" x14ac:dyDescent="0.25">
      <c r="A140" s="164"/>
      <c r="P140" s="159"/>
    </row>
    <row r="141" spans="1:31" x14ac:dyDescent="0.25">
      <c r="A141" s="164"/>
      <c r="P141" s="159"/>
    </row>
    <row r="142" spans="1:31" x14ac:dyDescent="0.25">
      <c r="A142" s="164"/>
      <c r="P142" s="159"/>
    </row>
    <row r="143" spans="1:31" x14ac:dyDescent="0.25">
      <c r="A143" s="164"/>
      <c r="P143" s="159"/>
    </row>
    <row r="144" spans="1:31" x14ac:dyDescent="0.25">
      <c r="A144" s="164"/>
      <c r="P144" s="159"/>
    </row>
    <row r="145" spans="1:16" x14ac:dyDescent="0.25">
      <c r="A145" s="164"/>
      <c r="P145" s="159"/>
    </row>
    <row r="146" spans="1:16" x14ac:dyDescent="0.25">
      <c r="A146" s="164"/>
      <c r="P146" s="159"/>
    </row>
    <row r="147" spans="1:16" x14ac:dyDescent="0.25">
      <c r="A147" s="164"/>
      <c r="P147" s="159"/>
    </row>
    <row r="148" spans="1:16" x14ac:dyDescent="0.25">
      <c r="A148" s="164"/>
      <c r="P148" s="159"/>
    </row>
    <row r="149" spans="1:16" x14ac:dyDescent="0.25">
      <c r="A149" s="164"/>
      <c r="P149" s="159"/>
    </row>
    <row r="150" spans="1:16" x14ac:dyDescent="0.25">
      <c r="A150" s="164"/>
      <c r="P150" s="159"/>
    </row>
    <row r="151" spans="1:16" x14ac:dyDescent="0.25">
      <c r="A151" s="164"/>
      <c r="P151" s="159"/>
    </row>
    <row r="152" spans="1:16" x14ac:dyDescent="0.25">
      <c r="A152" s="164"/>
      <c r="P152" s="159"/>
    </row>
    <row r="153" spans="1:16" x14ac:dyDescent="0.25">
      <c r="A153" s="164"/>
      <c r="P153" s="159"/>
    </row>
    <row r="154" spans="1:16" x14ac:dyDescent="0.25">
      <c r="A154" s="164"/>
      <c r="P154" s="159"/>
    </row>
    <row r="155" spans="1:16" x14ac:dyDescent="0.25">
      <c r="A155" s="164"/>
      <c r="P155" s="159"/>
    </row>
    <row r="156" spans="1:16" x14ac:dyDescent="0.25">
      <c r="A156" s="164"/>
      <c r="P156" s="159"/>
    </row>
    <row r="157" spans="1:16" ht="15.75" thickBot="1" x14ac:dyDescent="0.3">
      <c r="A157" s="173"/>
      <c r="B157" s="165"/>
      <c r="C157" s="165"/>
      <c r="D157" s="165"/>
      <c r="E157" s="165"/>
      <c r="F157" s="165"/>
      <c r="G157" s="165"/>
      <c r="H157" s="165"/>
      <c r="I157" s="165"/>
      <c r="J157" s="165"/>
      <c r="K157" s="165"/>
      <c r="L157" s="165"/>
      <c r="M157" s="165"/>
      <c r="N157" s="165"/>
      <c r="O157" s="165"/>
      <c r="P157" s="166"/>
    </row>
  </sheetData>
  <mergeCells count="64">
    <mergeCell ref="C9:D9"/>
    <mergeCell ref="C8:D8"/>
    <mergeCell ref="E13:F13"/>
    <mergeCell ref="E12:F12"/>
    <mergeCell ref="E11:F11"/>
    <mergeCell ref="E10:F10"/>
    <mergeCell ref="E9:F9"/>
    <mergeCell ref="C13:D13"/>
    <mergeCell ref="E8:F8"/>
    <mergeCell ref="G8:H8"/>
    <mergeCell ref="K9:L9"/>
    <mergeCell ref="K8:L8"/>
    <mergeCell ref="I13:J13"/>
    <mergeCell ref="I12:J12"/>
    <mergeCell ref="I11:J11"/>
    <mergeCell ref="I10:J10"/>
    <mergeCell ref="I9:J9"/>
    <mergeCell ref="I8:J8"/>
    <mergeCell ref="G13:H13"/>
    <mergeCell ref="G12:H12"/>
    <mergeCell ref="G11:H11"/>
    <mergeCell ref="G10:H10"/>
    <mergeCell ref="G9:H9"/>
    <mergeCell ref="K12:L12"/>
    <mergeCell ref="K11:L11"/>
    <mergeCell ref="K10:L10"/>
    <mergeCell ref="C12:D12"/>
    <mergeCell ref="C11:D11"/>
    <mergeCell ref="C10:D10"/>
    <mergeCell ref="B23:D23"/>
    <mergeCell ref="B22:D22"/>
    <mergeCell ref="B21:D21"/>
    <mergeCell ref="B20:D20"/>
    <mergeCell ref="K13:L13"/>
    <mergeCell ref="C126:D126"/>
    <mergeCell ref="E126:F126"/>
    <mergeCell ref="G126:H126"/>
    <mergeCell ref="I126:J126"/>
    <mergeCell ref="K126:L126"/>
    <mergeCell ref="C127:D127"/>
    <mergeCell ref="E127:F127"/>
    <mergeCell ref="G127:H127"/>
    <mergeCell ref="I127:J127"/>
    <mergeCell ref="K127:L127"/>
    <mergeCell ref="C128:D128"/>
    <mergeCell ref="E128:F128"/>
    <mergeCell ref="G128:H128"/>
    <mergeCell ref="I128:J128"/>
    <mergeCell ref="K128:L128"/>
    <mergeCell ref="C129:D129"/>
    <mergeCell ref="E129:F129"/>
    <mergeCell ref="G129:H129"/>
    <mergeCell ref="I129:J129"/>
    <mergeCell ref="K129:L129"/>
    <mergeCell ref="C130:D130"/>
    <mergeCell ref="E130:F130"/>
    <mergeCell ref="G130:H130"/>
    <mergeCell ref="I130:J130"/>
    <mergeCell ref="K130:L130"/>
    <mergeCell ref="C131:D131"/>
    <mergeCell ref="E131:F131"/>
    <mergeCell ref="G131:H131"/>
    <mergeCell ref="I131:J131"/>
    <mergeCell ref="K131:L131"/>
  </mergeCells>
  <pageMargins left="0.25" right="0.25" top="0.75" bottom="0.75" header="0.3" footer="0.3"/>
  <pageSetup paperSize="9" scale="45" orientation="portrait" r:id="rId1"/>
  <rowBreaks count="1" manualBreakCount="1">
    <brk id="113" max="15" man="1"/>
  </rowBreaks>
  <colBreaks count="1" manualBreakCount="1">
    <brk id="19"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3A78C6-E057-4999-8BA4-B9DE310641F1}">
  <dimension ref="A1:B32"/>
  <sheetViews>
    <sheetView view="pageBreakPreview" topLeftCell="A20" zoomScale="130" zoomScaleNormal="100" zoomScaleSheetLayoutView="130" workbookViewId="0">
      <selection activeCell="A29" sqref="A29"/>
    </sheetView>
  </sheetViews>
  <sheetFormatPr baseColWidth="10" defaultColWidth="11" defaultRowHeight="15" x14ac:dyDescent="0.25"/>
  <cols>
    <col min="1" max="1" width="30.625" style="275" customWidth="1"/>
    <col min="2" max="2" width="89.875" style="276" customWidth="1"/>
    <col min="3" max="16384" width="11" style="275"/>
  </cols>
  <sheetData>
    <row r="1" spans="1:2" ht="23.25" x14ac:dyDescent="0.25">
      <c r="A1" s="279" t="s">
        <v>317</v>
      </c>
    </row>
    <row r="3" spans="1:2" ht="60" x14ac:dyDescent="0.25">
      <c r="A3" s="277" t="s">
        <v>320</v>
      </c>
      <c r="B3" s="276" t="s">
        <v>379</v>
      </c>
    </row>
    <row r="4" spans="1:2" ht="60" x14ac:dyDescent="0.25">
      <c r="A4" s="277" t="s">
        <v>321</v>
      </c>
      <c r="B4" s="276" t="s">
        <v>322</v>
      </c>
    </row>
    <row r="5" spans="1:2" ht="75" x14ac:dyDescent="0.25">
      <c r="A5" s="277" t="s">
        <v>323</v>
      </c>
      <c r="B5" s="276" t="s">
        <v>324</v>
      </c>
    </row>
    <row r="6" spans="1:2" ht="60" x14ac:dyDescent="0.25">
      <c r="A6" s="277" t="s">
        <v>325</v>
      </c>
      <c r="B6" s="276" t="s">
        <v>365</v>
      </c>
    </row>
    <row r="7" spans="1:2" ht="45" x14ac:dyDescent="0.25">
      <c r="A7" s="277" t="s">
        <v>326</v>
      </c>
      <c r="B7" s="276" t="s">
        <v>327</v>
      </c>
    </row>
    <row r="8" spans="1:2" ht="30" x14ac:dyDescent="0.25">
      <c r="A8" s="277" t="s">
        <v>328</v>
      </c>
      <c r="B8" s="276" t="s">
        <v>329</v>
      </c>
    </row>
    <row r="9" spans="1:2" ht="30" x14ac:dyDescent="0.25">
      <c r="A9" s="277" t="s">
        <v>330</v>
      </c>
      <c r="B9" s="276" t="s">
        <v>331</v>
      </c>
    </row>
    <row r="10" spans="1:2" ht="45" x14ac:dyDescent="0.25">
      <c r="A10" s="277" t="s">
        <v>332</v>
      </c>
      <c r="B10" s="276" t="s">
        <v>333</v>
      </c>
    </row>
    <row r="11" spans="1:2" ht="30" x14ac:dyDescent="0.25">
      <c r="A11" s="277" t="s">
        <v>334</v>
      </c>
      <c r="B11" s="276" t="s">
        <v>335</v>
      </c>
    </row>
    <row r="12" spans="1:2" x14ac:dyDescent="0.25">
      <c r="A12" s="277" t="s">
        <v>336</v>
      </c>
      <c r="B12" s="276" t="s">
        <v>337</v>
      </c>
    </row>
    <row r="13" spans="1:2" ht="105" x14ac:dyDescent="0.25">
      <c r="A13" s="277" t="s">
        <v>338</v>
      </c>
      <c r="B13" s="280" t="s">
        <v>339</v>
      </c>
    </row>
    <row r="14" spans="1:2" ht="45" x14ac:dyDescent="0.25">
      <c r="A14" s="277" t="s">
        <v>368</v>
      </c>
      <c r="B14" s="276" t="s">
        <v>340</v>
      </c>
    </row>
    <row r="15" spans="1:2" ht="45" x14ac:dyDescent="0.25">
      <c r="A15" s="277" t="s">
        <v>341</v>
      </c>
      <c r="B15" s="276" t="s">
        <v>342</v>
      </c>
    </row>
    <row r="16" spans="1:2" ht="30" x14ac:dyDescent="0.25">
      <c r="A16" s="277" t="s">
        <v>343</v>
      </c>
      <c r="B16" s="276" t="s">
        <v>344</v>
      </c>
    </row>
    <row r="17" spans="1:2" ht="75" x14ac:dyDescent="0.25">
      <c r="A17" s="277"/>
      <c r="B17" s="276" t="s">
        <v>366</v>
      </c>
    </row>
    <row r="18" spans="1:2" ht="45" x14ac:dyDescent="0.25">
      <c r="A18" s="277" t="s">
        <v>345</v>
      </c>
      <c r="B18" s="276" t="s">
        <v>346</v>
      </c>
    </row>
    <row r="19" spans="1:2" x14ac:dyDescent="0.25">
      <c r="A19" s="277" t="s">
        <v>347</v>
      </c>
    </row>
    <row r="20" spans="1:2" ht="60" x14ac:dyDescent="0.25">
      <c r="A20" s="278" t="s">
        <v>348</v>
      </c>
      <c r="B20" s="280" t="s">
        <v>349</v>
      </c>
    </row>
    <row r="21" spans="1:2" ht="75" x14ac:dyDescent="0.25">
      <c r="A21" s="278" t="s">
        <v>350</v>
      </c>
      <c r="B21" s="276" t="s">
        <v>351</v>
      </c>
    </row>
    <row r="22" spans="1:2" ht="298.5" customHeight="1" x14ac:dyDescent="0.25">
      <c r="A22" s="278" t="s">
        <v>352</v>
      </c>
      <c r="B22" s="276" t="s">
        <v>369</v>
      </c>
    </row>
    <row r="23" spans="1:2" ht="60" x14ac:dyDescent="0.25">
      <c r="A23" s="278" t="s">
        <v>353</v>
      </c>
      <c r="B23" s="276" t="s">
        <v>354</v>
      </c>
    </row>
    <row r="24" spans="1:2" x14ac:dyDescent="0.25">
      <c r="A24" s="277" t="s">
        <v>355</v>
      </c>
    </row>
    <row r="25" spans="1:2" ht="120" x14ac:dyDescent="0.25">
      <c r="A25" s="278" t="s">
        <v>250</v>
      </c>
      <c r="B25" s="276" t="s">
        <v>356</v>
      </c>
    </row>
    <row r="26" spans="1:2" ht="90" x14ac:dyDescent="0.25">
      <c r="A26" s="278" t="s">
        <v>249</v>
      </c>
      <c r="B26" s="276" t="s">
        <v>357</v>
      </c>
    </row>
    <row r="27" spans="1:2" ht="75" x14ac:dyDescent="0.25">
      <c r="A27" s="278" t="s">
        <v>40</v>
      </c>
      <c r="B27" s="276" t="s">
        <v>367</v>
      </c>
    </row>
    <row r="28" spans="1:2" ht="57.75" customHeight="1" x14ac:dyDescent="0.25">
      <c r="A28" s="278" t="s">
        <v>251</v>
      </c>
      <c r="B28" s="276" t="s">
        <v>358</v>
      </c>
    </row>
    <row r="29" spans="1:2" ht="30" x14ac:dyDescent="0.25">
      <c r="A29" s="278" t="s">
        <v>252</v>
      </c>
      <c r="B29" s="276" t="s">
        <v>359</v>
      </c>
    </row>
    <row r="30" spans="1:2" ht="45" x14ac:dyDescent="0.25">
      <c r="A30" s="277" t="s">
        <v>121</v>
      </c>
      <c r="B30" s="276" t="s">
        <v>360</v>
      </c>
    </row>
    <row r="31" spans="1:2" ht="30" x14ac:dyDescent="0.25">
      <c r="A31" s="277" t="s">
        <v>361</v>
      </c>
      <c r="B31" s="276" t="s">
        <v>362</v>
      </c>
    </row>
    <row r="32" spans="1:2" ht="45" x14ac:dyDescent="0.25">
      <c r="A32" s="277" t="s">
        <v>363</v>
      </c>
      <c r="B32" s="276" t="s">
        <v>364</v>
      </c>
    </row>
  </sheetData>
  <pageMargins left="0.25" right="0.25" top="0.75" bottom="0.75" header="0.3" footer="0.3"/>
  <pageSetup paperSize="9" scale="71" orientation="portrait" r:id="rId1"/>
  <rowBreaks count="1" manualBreakCount="1">
    <brk id="20" max="1"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F5B4A-544C-407E-AD38-69B9970AAE16}">
  <sheetPr codeName="Tabelle2"/>
  <dimension ref="A1:M54"/>
  <sheetViews>
    <sheetView showGridLines="0" tabSelected="1" view="pageBreakPreview" zoomScale="60" zoomScaleNormal="85" workbookViewId="0">
      <selection activeCell="N21" sqref="N21"/>
    </sheetView>
  </sheetViews>
  <sheetFormatPr baseColWidth="10" defaultColWidth="8" defaultRowHeight="15" x14ac:dyDescent="0.25"/>
  <cols>
    <col min="1" max="1" width="35.625" style="9" customWidth="1"/>
    <col min="2" max="2" width="7.625" style="9" customWidth="1"/>
    <col min="3" max="3" width="35.625" style="9" customWidth="1"/>
    <col min="4" max="4" width="7.625" style="16" customWidth="1"/>
    <col min="5" max="5" width="21" style="16" customWidth="1"/>
    <col min="6" max="6" width="8" style="9" hidden="1" customWidth="1"/>
    <col min="7" max="7" width="35.625" style="9" hidden="1" customWidth="1"/>
    <col min="8" max="16384" width="8" style="9"/>
  </cols>
  <sheetData>
    <row r="1" spans="1:7" ht="22.5" customHeight="1" x14ac:dyDescent="0.3">
      <c r="A1" s="45" t="s">
        <v>19</v>
      </c>
      <c r="B1" s="46"/>
      <c r="C1" s="47"/>
      <c r="D1" s="94"/>
      <c r="E1" s="95"/>
      <c r="F1" s="31"/>
    </row>
    <row r="2" spans="1:7" ht="18.75" customHeight="1" x14ac:dyDescent="0.3">
      <c r="A2" s="50"/>
      <c r="B2" s="51"/>
      <c r="C2" s="52"/>
      <c r="D2" s="35"/>
      <c r="E2" s="96"/>
      <c r="F2" s="31"/>
    </row>
    <row r="3" spans="1:7" ht="18.75" customHeight="1" x14ac:dyDescent="0.3">
      <c r="A3" s="54" t="s">
        <v>20</v>
      </c>
      <c r="B3" s="51"/>
      <c r="C3" s="37"/>
      <c r="D3" s="36"/>
      <c r="E3" s="97"/>
      <c r="F3" s="40">
        <v>2</v>
      </c>
      <c r="G3" s="12" t="str">
        <f>IF($F$3=1,"Ja","Nein")</f>
        <v>Nein</v>
      </c>
    </row>
    <row r="4" spans="1:7" ht="8.1" customHeight="1" x14ac:dyDescent="0.3">
      <c r="A4" s="54"/>
      <c r="B4" s="51"/>
      <c r="C4" s="37"/>
      <c r="D4" s="35"/>
      <c r="E4" s="96"/>
      <c r="F4" s="31"/>
    </row>
    <row r="5" spans="1:7" s="12" customFormat="1" ht="15" customHeight="1" x14ac:dyDescent="0.25">
      <c r="A5" s="55" t="s">
        <v>170</v>
      </c>
      <c r="B5" s="41"/>
      <c r="C5" s="41"/>
      <c r="D5" s="37"/>
      <c r="E5" s="98"/>
      <c r="F5" s="41"/>
    </row>
    <row r="6" spans="1:7" s="12" customFormat="1" ht="15" customHeight="1" x14ac:dyDescent="0.25">
      <c r="A6" s="55" t="s">
        <v>171</v>
      </c>
      <c r="B6" s="41"/>
      <c r="C6" s="41"/>
      <c r="D6" s="37"/>
      <c r="E6" s="98"/>
      <c r="F6" s="41"/>
    </row>
    <row r="7" spans="1:7" s="12" customFormat="1" ht="15" customHeight="1" x14ac:dyDescent="0.25">
      <c r="A7" s="55" t="s">
        <v>172</v>
      </c>
      <c r="B7" s="41"/>
      <c r="C7" s="41"/>
      <c r="D7" s="37"/>
      <c r="E7" s="98"/>
      <c r="F7" s="41"/>
    </row>
    <row r="8" spans="1:7" ht="15" customHeight="1" x14ac:dyDescent="0.25">
      <c r="A8" s="79"/>
      <c r="B8" s="13"/>
      <c r="C8" s="13"/>
      <c r="D8" s="14"/>
      <c r="E8" s="105"/>
      <c r="F8" s="31"/>
    </row>
    <row r="9" spans="1:7" ht="18" x14ac:dyDescent="0.25">
      <c r="A9" s="57" t="s">
        <v>24</v>
      </c>
      <c r="B9" s="31"/>
      <c r="C9" s="44"/>
      <c r="D9" s="32"/>
      <c r="E9" s="99"/>
      <c r="F9" s="31"/>
    </row>
    <row r="10" spans="1:7" ht="8.1" customHeight="1" x14ac:dyDescent="0.25">
      <c r="A10" s="57"/>
      <c r="B10" s="31"/>
      <c r="C10" s="44"/>
      <c r="D10" s="32"/>
      <c r="E10" s="99"/>
      <c r="F10" s="31"/>
    </row>
    <row r="11" spans="1:7" x14ac:dyDescent="0.25">
      <c r="A11" s="59" t="s">
        <v>25</v>
      </c>
      <c r="B11" s="31"/>
      <c r="C11" s="44"/>
      <c r="D11" s="32"/>
      <c r="E11" s="99"/>
      <c r="F11" s="31"/>
    </row>
    <row r="12" spans="1:7" ht="24.95" customHeight="1" x14ac:dyDescent="0.25">
      <c r="A12" s="293"/>
      <c r="B12" s="294"/>
      <c r="C12" s="295"/>
      <c r="D12" s="32"/>
      <c r="E12" s="99"/>
      <c r="F12" s="31"/>
    </row>
    <row r="13" spans="1:7" ht="15" customHeight="1" x14ac:dyDescent="0.25">
      <c r="A13" s="79"/>
      <c r="B13" s="13"/>
      <c r="C13" s="13"/>
      <c r="D13" s="14"/>
      <c r="E13" s="105"/>
      <c r="F13" s="31"/>
    </row>
    <row r="14" spans="1:7" ht="18" x14ac:dyDescent="0.25">
      <c r="A14" s="57" t="s">
        <v>26</v>
      </c>
      <c r="B14" s="31"/>
      <c r="C14" s="31"/>
      <c r="D14" s="32"/>
      <c r="E14" s="99"/>
      <c r="F14" s="31"/>
    </row>
    <row r="15" spans="1:7" ht="8.1" customHeight="1" x14ac:dyDescent="0.25">
      <c r="A15" s="57"/>
      <c r="B15" s="31"/>
      <c r="C15" s="31"/>
      <c r="D15" s="32"/>
      <c r="E15" s="99"/>
      <c r="F15" s="31"/>
    </row>
    <row r="16" spans="1:7" x14ac:dyDescent="0.25">
      <c r="A16" s="59" t="s">
        <v>25</v>
      </c>
      <c r="B16" s="31"/>
      <c r="C16" s="31"/>
      <c r="D16" s="32"/>
      <c r="E16" s="99"/>
      <c r="F16" s="31"/>
    </row>
    <row r="17" spans="1:13" ht="24.95" customHeight="1" x14ac:dyDescent="0.25">
      <c r="A17" s="293"/>
      <c r="B17" s="294"/>
      <c r="C17" s="295"/>
      <c r="D17" s="32"/>
      <c r="E17" s="99"/>
      <c r="F17" s="31"/>
    </row>
    <row r="18" spans="1:13" ht="15" customHeight="1" x14ac:dyDescent="0.25">
      <c r="A18" s="81"/>
      <c r="B18" s="13"/>
      <c r="C18" s="13"/>
      <c r="D18" s="14"/>
      <c r="E18" s="105"/>
      <c r="F18" s="31"/>
    </row>
    <row r="19" spans="1:13" ht="18" x14ac:dyDescent="0.25">
      <c r="A19" s="57" t="s">
        <v>27</v>
      </c>
      <c r="B19" s="31"/>
      <c r="C19" s="31"/>
      <c r="D19" s="32"/>
      <c r="E19" s="99"/>
      <c r="F19" s="31"/>
    </row>
    <row r="20" spans="1:13" ht="8.1" customHeight="1" x14ac:dyDescent="0.25">
      <c r="A20" s="57"/>
      <c r="B20" s="31"/>
      <c r="C20" s="31"/>
      <c r="D20" s="32"/>
      <c r="E20" s="99"/>
      <c r="F20" s="31"/>
    </row>
    <row r="21" spans="1:13" x14ac:dyDescent="0.25">
      <c r="A21" s="59" t="s">
        <v>25</v>
      </c>
      <c r="B21" s="31"/>
      <c r="C21" s="31"/>
      <c r="D21" s="32"/>
      <c r="E21" s="99"/>
      <c r="F21" s="31"/>
    </row>
    <row r="22" spans="1:13" ht="31.5" customHeight="1" x14ac:dyDescent="0.25">
      <c r="A22" s="288"/>
      <c r="B22" s="289"/>
      <c r="C22" s="289"/>
      <c r="D22" s="38"/>
      <c r="E22" s="100"/>
      <c r="F22" s="40">
        <v>4</v>
      </c>
      <c r="G22" s="12" t="str">
        <f>IF($F$22=0,"Keine Auswahl", IF($F$22=1,"MNO",IF($F$22=2, "Full MVNO", IF($F$22=3, "Diensteanbieter", IF($F$22=4, "Reseller/Light MVNO", IF($F$22=5, "Zweitmarken", IF($F$22=6,"Sonstiges")))))))</f>
        <v>Reseller/Light MVNO</v>
      </c>
    </row>
    <row r="23" spans="1:13" ht="15" customHeight="1" x14ac:dyDescent="0.25">
      <c r="A23" s="81"/>
      <c r="B23" s="13"/>
      <c r="C23" s="13"/>
      <c r="D23" s="14"/>
      <c r="E23" s="105"/>
      <c r="F23" s="31"/>
    </row>
    <row r="24" spans="1:13" ht="18" x14ac:dyDescent="0.25">
      <c r="A24" s="57" t="s">
        <v>260</v>
      </c>
      <c r="B24" s="31"/>
      <c r="C24" s="31"/>
      <c r="D24" s="32"/>
      <c r="E24" s="99"/>
      <c r="F24" s="31"/>
    </row>
    <row r="25" spans="1:13" ht="8.1" customHeight="1" x14ac:dyDescent="0.25">
      <c r="A25" s="54"/>
      <c r="B25" s="31"/>
      <c r="C25" s="31"/>
      <c r="D25" s="32"/>
      <c r="E25" s="99"/>
      <c r="F25" s="31"/>
    </row>
    <row r="26" spans="1:13" x14ac:dyDescent="0.25">
      <c r="A26" s="59" t="s">
        <v>25</v>
      </c>
      <c r="B26" s="31"/>
      <c r="C26" s="31"/>
      <c r="D26" s="32"/>
      <c r="E26" s="99"/>
      <c r="F26" s="31"/>
    </row>
    <row r="27" spans="1:13" ht="33" customHeight="1" x14ac:dyDescent="0.25">
      <c r="A27" s="62"/>
      <c r="B27" s="39"/>
      <c r="C27" s="31"/>
      <c r="D27" s="38"/>
      <c r="E27" s="100"/>
      <c r="F27" s="40">
        <v>3</v>
      </c>
      <c r="G27" s="10" t="str">
        <f>IF($F$27=0,"Keine Auswahl",IF($F$27=1,"Mobilfunk", IF($F$27=2,"Festnetz",IF($F$27=3,"Beides"))))</f>
        <v>Beides</v>
      </c>
    </row>
    <row r="28" spans="1:13" ht="15" customHeight="1" x14ac:dyDescent="0.25">
      <c r="A28" s="81"/>
      <c r="B28" s="13"/>
      <c r="C28" s="13"/>
      <c r="D28" s="14"/>
      <c r="E28" s="105"/>
      <c r="F28" s="31"/>
    </row>
    <row r="29" spans="1:13" ht="18" x14ac:dyDescent="0.25">
      <c r="A29" s="253" t="s">
        <v>272</v>
      </c>
      <c r="B29" s="254"/>
      <c r="C29" s="254"/>
      <c r="D29" s="255"/>
      <c r="E29" s="256"/>
      <c r="F29" s="31"/>
      <c r="G29"/>
      <c r="H29"/>
      <c r="I29"/>
      <c r="J29"/>
      <c r="K29"/>
      <c r="L29"/>
      <c r="M29"/>
    </row>
    <row r="30" spans="1:13" ht="8.1" customHeight="1" x14ac:dyDescent="0.25">
      <c r="A30" s="57"/>
      <c r="B30" s="31"/>
      <c r="C30" s="31"/>
      <c r="D30" s="32"/>
      <c r="E30" s="99"/>
      <c r="F30" s="31"/>
      <c r="G30"/>
      <c r="H30"/>
      <c r="I30"/>
      <c r="J30"/>
      <c r="K30"/>
      <c r="L30"/>
      <c r="M30"/>
    </row>
    <row r="31" spans="1:13" x14ac:dyDescent="0.25">
      <c r="A31" s="58" t="s">
        <v>273</v>
      </c>
      <c r="B31" s="31"/>
      <c r="C31" s="101" t="s">
        <v>274</v>
      </c>
      <c r="D31" s="32"/>
      <c r="E31" s="99"/>
      <c r="F31" s="31"/>
      <c r="G31"/>
      <c r="H31"/>
      <c r="I31"/>
      <c r="J31"/>
      <c r="K31"/>
      <c r="L31"/>
      <c r="M31"/>
    </row>
    <row r="32" spans="1:13" ht="8.1" customHeight="1" x14ac:dyDescent="0.25">
      <c r="A32" s="57"/>
      <c r="B32" s="31"/>
      <c r="C32" s="31"/>
      <c r="D32" s="32"/>
      <c r="E32" s="99"/>
      <c r="F32" s="31"/>
      <c r="G32"/>
      <c r="H32"/>
      <c r="I32"/>
      <c r="J32"/>
      <c r="K32"/>
      <c r="L32"/>
      <c r="M32"/>
    </row>
    <row r="33" spans="1:13" x14ac:dyDescent="0.25">
      <c r="A33" s="59" t="s">
        <v>231</v>
      </c>
      <c r="B33" s="33" t="s">
        <v>28</v>
      </c>
      <c r="C33" s="33" t="s">
        <v>231</v>
      </c>
      <c r="D33" s="248" t="s">
        <v>28</v>
      </c>
      <c r="E33" s="68"/>
      <c r="F33" s="31"/>
      <c r="G33"/>
      <c r="H33"/>
      <c r="I33"/>
      <c r="J33"/>
      <c r="K33"/>
      <c r="L33"/>
      <c r="M33"/>
    </row>
    <row r="34" spans="1:13" ht="24.95" customHeight="1" x14ac:dyDescent="0.25">
      <c r="A34" s="66"/>
      <c r="B34" s="21">
        <v>2021</v>
      </c>
      <c r="C34" s="20"/>
      <c r="D34" s="24">
        <v>2021</v>
      </c>
      <c r="E34" s="68"/>
      <c r="F34" s="31"/>
    </row>
    <row r="35" spans="1:13" ht="24.95" customHeight="1" x14ac:dyDescent="0.25">
      <c r="A35" s="66"/>
      <c r="B35" s="21">
        <v>2022</v>
      </c>
      <c r="C35" s="20"/>
      <c r="D35" s="22">
        <v>2022</v>
      </c>
      <c r="E35" s="68"/>
      <c r="F35" s="39"/>
      <c r="G35" s="18"/>
    </row>
    <row r="36" spans="1:13" ht="24.95" customHeight="1" x14ac:dyDescent="0.25">
      <c r="A36" s="66"/>
      <c r="B36" s="21">
        <v>2023</v>
      </c>
      <c r="C36" s="20"/>
      <c r="D36" s="24">
        <v>2023</v>
      </c>
      <c r="E36" s="68"/>
      <c r="F36" s="31"/>
    </row>
    <row r="37" spans="1:13" ht="24.95" customHeight="1" x14ac:dyDescent="0.25">
      <c r="A37" s="66"/>
      <c r="B37" s="21">
        <v>2024</v>
      </c>
      <c r="C37" s="20"/>
      <c r="D37" s="22">
        <v>2024</v>
      </c>
      <c r="E37" s="68"/>
      <c r="F37" s="31"/>
    </row>
    <row r="38" spans="1:13" ht="24.95" customHeight="1" x14ac:dyDescent="0.25">
      <c r="A38" s="66"/>
      <c r="B38" s="22">
        <v>2025</v>
      </c>
      <c r="C38" s="20"/>
      <c r="D38" s="25">
        <v>2025</v>
      </c>
      <c r="E38" s="68"/>
      <c r="F38" s="39"/>
      <c r="G38" s="18"/>
    </row>
    <row r="39" spans="1:13" x14ac:dyDescent="0.25">
      <c r="A39" s="81"/>
      <c r="B39" s="13"/>
      <c r="C39" s="23"/>
      <c r="D39" s="14"/>
      <c r="E39" s="105"/>
      <c r="F39" s="39"/>
      <c r="G39" s="18"/>
    </row>
    <row r="40" spans="1:13" ht="8.1" customHeight="1" x14ac:dyDescent="0.25">
      <c r="A40" s="57"/>
      <c r="B40" s="31"/>
      <c r="C40" s="31"/>
      <c r="D40" s="8"/>
      <c r="E40" s="99"/>
      <c r="F40" s="39"/>
      <c r="G40" s="18"/>
    </row>
    <row r="41" spans="1:13" x14ac:dyDescent="0.25">
      <c r="A41" s="58" t="s">
        <v>276</v>
      </c>
      <c r="B41" s="31"/>
      <c r="C41" s="101" t="s">
        <v>275</v>
      </c>
      <c r="D41" s="32"/>
      <c r="E41" s="99"/>
      <c r="F41" s="39"/>
      <c r="G41"/>
    </row>
    <row r="42" spans="1:13" ht="8.1" customHeight="1" x14ac:dyDescent="0.25">
      <c r="A42" s="57"/>
      <c r="B42" s="31"/>
      <c r="C42" s="31"/>
      <c r="D42" s="32"/>
      <c r="E42" s="99"/>
      <c r="F42" s="31"/>
    </row>
    <row r="43" spans="1:13" x14ac:dyDescent="0.25">
      <c r="A43" s="59" t="s">
        <v>231</v>
      </c>
      <c r="B43" s="248" t="s">
        <v>28</v>
      </c>
      <c r="C43" s="33" t="s">
        <v>231</v>
      </c>
      <c r="D43" s="248" t="s">
        <v>28</v>
      </c>
      <c r="E43" s="102"/>
      <c r="F43" s="31"/>
    </row>
    <row r="44" spans="1:13" ht="24.95" customHeight="1" x14ac:dyDescent="0.25">
      <c r="A44" s="66"/>
      <c r="B44" s="24">
        <v>2021</v>
      </c>
      <c r="C44" s="20"/>
      <c r="D44" s="24">
        <v>2021</v>
      </c>
      <c r="E44" s="103"/>
      <c r="F44" s="31"/>
    </row>
    <row r="45" spans="1:13" ht="24.95" customHeight="1" x14ac:dyDescent="0.25">
      <c r="A45" s="66"/>
      <c r="B45" s="22">
        <v>2022</v>
      </c>
      <c r="C45" s="20"/>
      <c r="D45" s="22">
        <v>2022</v>
      </c>
      <c r="E45" s="103"/>
      <c r="F45" s="31"/>
    </row>
    <row r="46" spans="1:13" ht="24.95" customHeight="1" x14ac:dyDescent="0.25">
      <c r="A46" s="66"/>
      <c r="B46" s="24">
        <v>2023</v>
      </c>
      <c r="C46" s="20"/>
      <c r="D46" s="24">
        <v>2023</v>
      </c>
      <c r="E46" s="103"/>
      <c r="F46" s="31"/>
    </row>
    <row r="47" spans="1:13" ht="24.95" customHeight="1" x14ac:dyDescent="0.25">
      <c r="A47" s="66"/>
      <c r="B47" s="22">
        <v>2024</v>
      </c>
      <c r="C47" s="20"/>
      <c r="D47" s="22">
        <v>2024</v>
      </c>
      <c r="E47" s="103"/>
      <c r="F47" s="31"/>
    </row>
    <row r="48" spans="1:13" ht="24.95" customHeight="1" x14ac:dyDescent="0.25">
      <c r="A48" s="66"/>
      <c r="B48" s="25">
        <v>2025</v>
      </c>
      <c r="C48" s="20"/>
      <c r="D48" s="25">
        <v>2025</v>
      </c>
      <c r="E48" s="103"/>
      <c r="F48" s="31"/>
    </row>
    <row r="49" spans="1:6" ht="15.75" thickBot="1" x14ac:dyDescent="0.3">
      <c r="A49" s="249"/>
      <c r="B49" s="250"/>
      <c r="C49" s="260"/>
      <c r="D49" s="251"/>
      <c r="E49" s="252"/>
      <c r="F49" s="31"/>
    </row>
    <row r="50" spans="1:6" x14ac:dyDescent="0.25">
      <c r="A50" s="31"/>
      <c r="B50" s="31"/>
      <c r="C50" s="31"/>
      <c r="D50" s="32"/>
      <c r="E50" s="32"/>
      <c r="F50" s="31"/>
    </row>
    <row r="51" spans="1:6" s="16" customFormat="1" x14ac:dyDescent="0.25">
      <c r="A51" s="33" t="s">
        <v>142</v>
      </c>
      <c r="B51" s="31"/>
      <c r="C51" s="33"/>
      <c r="D51" s="32"/>
      <c r="E51" s="32"/>
      <c r="F51" s="32"/>
    </row>
    <row r="52" spans="1:6" s="16" customFormat="1" ht="99.95" customHeight="1" x14ac:dyDescent="0.2">
      <c r="A52" s="290"/>
      <c r="B52" s="291"/>
      <c r="C52" s="291"/>
      <c r="D52" s="292"/>
      <c r="E52" s="32"/>
      <c r="F52" s="32"/>
    </row>
    <row r="53" spans="1:6" x14ac:dyDescent="0.25">
      <c r="A53" s="19"/>
      <c r="B53" s="31"/>
      <c r="C53" s="31"/>
      <c r="D53" s="32"/>
      <c r="E53" s="32"/>
      <c r="F53" s="31"/>
    </row>
    <row r="54" spans="1:6" x14ac:dyDescent="0.25">
      <c r="A54" s="31"/>
      <c r="B54" s="31"/>
      <c r="C54" s="31"/>
      <c r="D54" s="32"/>
      <c r="E54" s="32"/>
    </row>
  </sheetData>
  <sheetProtection selectLockedCells="1"/>
  <mergeCells count="4">
    <mergeCell ref="A22:C22"/>
    <mergeCell ref="A52:D52"/>
    <mergeCell ref="A12:C12"/>
    <mergeCell ref="A17:C17"/>
  </mergeCells>
  <pageMargins left="0.25" right="0.25" top="0.75" bottom="0.75" header="0.3" footer="0.3"/>
  <pageSetup paperSize="9" scale="69" orientation="portrait" r:id="rId1"/>
  <headerFooter differentFirst="1"/>
  <drawing r:id="rId2"/>
  <legacyDrawing r:id="rId3"/>
  <mc:AlternateContent xmlns:mc="http://schemas.openxmlformats.org/markup-compatibility/2006">
    <mc:Choice Requires="x14">
      <controls>
        <mc:AlternateContent xmlns:mc="http://schemas.openxmlformats.org/markup-compatibility/2006">
          <mc:Choice Requires="x14">
            <control shapeId="1025" r:id="rId4" name="Option Button 1">
              <controlPr defaultSize="0" autoFill="0" autoLine="0" autoPict="0">
                <anchor moveWithCells="1">
                  <from>
                    <xdr:col>2</xdr:col>
                    <xdr:colOff>76200</xdr:colOff>
                    <xdr:row>1</xdr:row>
                    <xdr:rowOff>209550</xdr:rowOff>
                  </from>
                  <to>
                    <xdr:col>2</xdr:col>
                    <xdr:colOff>447675</xdr:colOff>
                    <xdr:row>2</xdr:row>
                    <xdr:rowOff>180975</xdr:rowOff>
                  </to>
                </anchor>
              </controlPr>
            </control>
          </mc:Choice>
        </mc:AlternateContent>
        <mc:AlternateContent xmlns:mc="http://schemas.openxmlformats.org/markup-compatibility/2006">
          <mc:Choice Requires="x14">
            <control shapeId="1027" r:id="rId5" name="Group Box 3">
              <controlPr defaultSize="0" autoFill="0" autoPict="0">
                <anchor moveWithCells="1">
                  <from>
                    <xdr:col>1</xdr:col>
                    <xdr:colOff>571500</xdr:colOff>
                    <xdr:row>1</xdr:row>
                    <xdr:rowOff>142875</xdr:rowOff>
                  </from>
                  <to>
                    <xdr:col>2</xdr:col>
                    <xdr:colOff>1238250</xdr:colOff>
                    <xdr:row>3</xdr:row>
                    <xdr:rowOff>9525</xdr:rowOff>
                  </to>
                </anchor>
              </controlPr>
            </control>
          </mc:Choice>
        </mc:AlternateContent>
        <mc:AlternateContent xmlns:mc="http://schemas.openxmlformats.org/markup-compatibility/2006">
          <mc:Choice Requires="x14">
            <control shapeId="1028" r:id="rId6" name="Option Button 4">
              <controlPr defaultSize="0" autoFill="0" autoLine="0" autoPict="0">
                <anchor moveWithCells="1">
                  <from>
                    <xdr:col>2</xdr:col>
                    <xdr:colOff>609600</xdr:colOff>
                    <xdr:row>1</xdr:row>
                    <xdr:rowOff>200025</xdr:rowOff>
                  </from>
                  <to>
                    <xdr:col>2</xdr:col>
                    <xdr:colOff>1095375</xdr:colOff>
                    <xdr:row>2</xdr:row>
                    <xdr:rowOff>171450</xdr:rowOff>
                  </to>
                </anchor>
              </controlPr>
            </control>
          </mc:Choice>
        </mc:AlternateContent>
        <mc:AlternateContent xmlns:mc="http://schemas.openxmlformats.org/markup-compatibility/2006">
          <mc:Choice Requires="x14">
            <control shapeId="1029" r:id="rId7" name="Option Button 5">
              <controlPr defaultSize="0" autoFill="0" autoLine="0" autoPict="0">
                <anchor moveWithCells="1">
                  <from>
                    <xdr:col>0</xdr:col>
                    <xdr:colOff>47625</xdr:colOff>
                    <xdr:row>21</xdr:row>
                    <xdr:rowOff>104775</xdr:rowOff>
                  </from>
                  <to>
                    <xdr:col>0</xdr:col>
                    <xdr:colOff>581025</xdr:colOff>
                    <xdr:row>21</xdr:row>
                    <xdr:rowOff>314325</xdr:rowOff>
                  </to>
                </anchor>
              </controlPr>
            </control>
          </mc:Choice>
        </mc:AlternateContent>
        <mc:AlternateContent xmlns:mc="http://schemas.openxmlformats.org/markup-compatibility/2006">
          <mc:Choice Requires="x14">
            <control shapeId="1030" r:id="rId8" name="Option Button 6">
              <controlPr defaultSize="0" autoFill="0" autoLine="0" autoPict="0">
                <anchor moveWithCells="1">
                  <from>
                    <xdr:col>0</xdr:col>
                    <xdr:colOff>666750</xdr:colOff>
                    <xdr:row>21</xdr:row>
                    <xdr:rowOff>104775</xdr:rowOff>
                  </from>
                  <to>
                    <xdr:col>0</xdr:col>
                    <xdr:colOff>1428750</xdr:colOff>
                    <xdr:row>21</xdr:row>
                    <xdr:rowOff>314325</xdr:rowOff>
                  </to>
                </anchor>
              </controlPr>
            </control>
          </mc:Choice>
        </mc:AlternateContent>
        <mc:AlternateContent xmlns:mc="http://schemas.openxmlformats.org/markup-compatibility/2006">
          <mc:Choice Requires="x14">
            <control shapeId="1031" r:id="rId9" name="Option Button 7">
              <controlPr defaultSize="0" autoFill="0" autoLine="0" autoPict="0">
                <anchor moveWithCells="1">
                  <from>
                    <xdr:col>0</xdr:col>
                    <xdr:colOff>1533525</xdr:colOff>
                    <xdr:row>21</xdr:row>
                    <xdr:rowOff>104775</xdr:rowOff>
                  </from>
                  <to>
                    <xdr:col>0</xdr:col>
                    <xdr:colOff>2524125</xdr:colOff>
                    <xdr:row>21</xdr:row>
                    <xdr:rowOff>314325</xdr:rowOff>
                  </to>
                </anchor>
              </controlPr>
            </control>
          </mc:Choice>
        </mc:AlternateContent>
        <mc:AlternateContent xmlns:mc="http://schemas.openxmlformats.org/markup-compatibility/2006">
          <mc:Choice Requires="x14">
            <control shapeId="1032" r:id="rId10" name="Option Button 8">
              <controlPr defaultSize="0" autoFill="0" autoLine="0" autoPict="0">
                <anchor moveWithCells="1">
                  <from>
                    <xdr:col>0</xdr:col>
                    <xdr:colOff>2609850</xdr:colOff>
                    <xdr:row>21</xdr:row>
                    <xdr:rowOff>114300</xdr:rowOff>
                  </from>
                  <to>
                    <xdr:col>2</xdr:col>
                    <xdr:colOff>514350</xdr:colOff>
                    <xdr:row>21</xdr:row>
                    <xdr:rowOff>323850</xdr:rowOff>
                  </to>
                </anchor>
              </controlPr>
            </control>
          </mc:Choice>
        </mc:AlternateContent>
        <mc:AlternateContent xmlns:mc="http://schemas.openxmlformats.org/markup-compatibility/2006">
          <mc:Choice Requires="x14">
            <control shapeId="1033" r:id="rId11" name="Option Button 9">
              <controlPr defaultSize="0" autoFill="0" autoLine="0" autoPict="0">
                <anchor moveWithCells="1">
                  <from>
                    <xdr:col>2</xdr:col>
                    <xdr:colOff>638175</xdr:colOff>
                    <xdr:row>21</xdr:row>
                    <xdr:rowOff>114300</xdr:rowOff>
                  </from>
                  <to>
                    <xdr:col>2</xdr:col>
                    <xdr:colOff>1485900</xdr:colOff>
                    <xdr:row>21</xdr:row>
                    <xdr:rowOff>323850</xdr:rowOff>
                  </to>
                </anchor>
              </controlPr>
            </control>
          </mc:Choice>
        </mc:AlternateContent>
        <mc:AlternateContent xmlns:mc="http://schemas.openxmlformats.org/markup-compatibility/2006">
          <mc:Choice Requires="x14">
            <control shapeId="1034" r:id="rId12" name="Option Button 10">
              <controlPr defaultSize="0" autoFill="0" autoLine="0" autoPict="0">
                <anchor moveWithCells="1">
                  <from>
                    <xdr:col>2</xdr:col>
                    <xdr:colOff>1628775</xdr:colOff>
                    <xdr:row>21</xdr:row>
                    <xdr:rowOff>114300</xdr:rowOff>
                  </from>
                  <to>
                    <xdr:col>2</xdr:col>
                    <xdr:colOff>2343150</xdr:colOff>
                    <xdr:row>21</xdr:row>
                    <xdr:rowOff>323850</xdr:rowOff>
                  </to>
                </anchor>
              </controlPr>
            </control>
          </mc:Choice>
        </mc:AlternateContent>
        <mc:AlternateContent xmlns:mc="http://schemas.openxmlformats.org/markup-compatibility/2006">
          <mc:Choice Requires="x14">
            <control shapeId="1036" r:id="rId13" name="Group Box 12">
              <controlPr defaultSize="0" autoFill="0" autoPict="0">
                <anchor moveWithCells="1">
                  <from>
                    <xdr:col>0</xdr:col>
                    <xdr:colOff>9525</xdr:colOff>
                    <xdr:row>21</xdr:row>
                    <xdr:rowOff>0</xdr:rowOff>
                  </from>
                  <to>
                    <xdr:col>2</xdr:col>
                    <xdr:colOff>2714625</xdr:colOff>
                    <xdr:row>22</xdr:row>
                    <xdr:rowOff>9525</xdr:rowOff>
                  </to>
                </anchor>
              </controlPr>
            </control>
          </mc:Choice>
        </mc:AlternateContent>
        <mc:AlternateContent xmlns:mc="http://schemas.openxmlformats.org/markup-compatibility/2006">
          <mc:Choice Requires="x14">
            <control shapeId="1037" r:id="rId14" name="Option Button 13">
              <controlPr defaultSize="0" autoFill="0" autoLine="0" autoPict="0">
                <anchor moveWithCells="1">
                  <from>
                    <xdr:col>0</xdr:col>
                    <xdr:colOff>47625</xdr:colOff>
                    <xdr:row>26</xdr:row>
                    <xdr:rowOff>104775</xdr:rowOff>
                  </from>
                  <to>
                    <xdr:col>0</xdr:col>
                    <xdr:colOff>790575</xdr:colOff>
                    <xdr:row>26</xdr:row>
                    <xdr:rowOff>314325</xdr:rowOff>
                  </to>
                </anchor>
              </controlPr>
            </control>
          </mc:Choice>
        </mc:AlternateContent>
        <mc:AlternateContent xmlns:mc="http://schemas.openxmlformats.org/markup-compatibility/2006">
          <mc:Choice Requires="x14">
            <control shapeId="1038" r:id="rId15" name="Option Button 14">
              <controlPr defaultSize="0" autoFill="0" autoLine="0" autoPict="0">
                <anchor moveWithCells="1">
                  <from>
                    <xdr:col>0</xdr:col>
                    <xdr:colOff>2381250</xdr:colOff>
                    <xdr:row>26</xdr:row>
                    <xdr:rowOff>114300</xdr:rowOff>
                  </from>
                  <to>
                    <xdr:col>1</xdr:col>
                    <xdr:colOff>314325</xdr:colOff>
                    <xdr:row>26</xdr:row>
                    <xdr:rowOff>323850</xdr:rowOff>
                  </to>
                </anchor>
              </controlPr>
            </control>
          </mc:Choice>
        </mc:AlternateContent>
        <mc:AlternateContent xmlns:mc="http://schemas.openxmlformats.org/markup-compatibility/2006">
          <mc:Choice Requires="x14">
            <control shapeId="1039" r:id="rId16" name="Option Button 15">
              <controlPr defaultSize="0" autoFill="0" autoLine="0" autoPict="0">
                <anchor moveWithCells="1">
                  <from>
                    <xdr:col>2</xdr:col>
                    <xdr:colOff>1238250</xdr:colOff>
                    <xdr:row>26</xdr:row>
                    <xdr:rowOff>114300</xdr:rowOff>
                  </from>
                  <to>
                    <xdr:col>2</xdr:col>
                    <xdr:colOff>1885950</xdr:colOff>
                    <xdr:row>26</xdr:row>
                    <xdr:rowOff>323850</xdr:rowOff>
                  </to>
                </anchor>
              </controlPr>
            </control>
          </mc:Choice>
        </mc:AlternateContent>
        <mc:AlternateContent xmlns:mc="http://schemas.openxmlformats.org/markup-compatibility/2006">
          <mc:Choice Requires="x14">
            <control shapeId="1040" r:id="rId17" name="Group Box 16">
              <controlPr defaultSize="0" autoFill="0" autoPict="0">
                <anchor moveWithCells="1">
                  <from>
                    <xdr:col>0</xdr:col>
                    <xdr:colOff>9525</xdr:colOff>
                    <xdr:row>26</xdr:row>
                    <xdr:rowOff>9525</xdr:rowOff>
                  </from>
                  <to>
                    <xdr:col>3</xdr:col>
                    <xdr:colOff>9525</xdr:colOff>
                    <xdr:row>26</xdr:row>
                    <xdr:rowOff>409575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FC52E-505A-4A56-97DC-D96605635A0D}">
  <sheetPr codeName="Tabelle8"/>
  <dimension ref="A1:Y370"/>
  <sheetViews>
    <sheetView showGridLines="0" view="pageBreakPreview" zoomScale="60" zoomScaleNormal="70" workbookViewId="0">
      <selection activeCell="J366" sqref="J366"/>
    </sheetView>
  </sheetViews>
  <sheetFormatPr baseColWidth="10" defaultColWidth="8" defaultRowHeight="15" outlineLevelRow="1" x14ac:dyDescent="0.25"/>
  <cols>
    <col min="1" max="1" width="35.625" style="9" customWidth="1"/>
    <col min="2" max="2" width="7.625" style="9" customWidth="1"/>
    <col min="3" max="3" width="35.625" style="9" customWidth="1"/>
    <col min="4" max="4" width="7.625" style="16" customWidth="1"/>
    <col min="5" max="5" width="35.625" style="16" customWidth="1"/>
    <col min="6" max="6" width="18.125" style="9" customWidth="1"/>
    <col min="7" max="7" width="5.625" style="9" customWidth="1"/>
    <col min="8" max="8" width="2.875" style="9" customWidth="1"/>
    <col min="9" max="9" width="7.625" style="9" customWidth="1"/>
    <col min="10" max="10" width="35.625" style="9" customWidth="1"/>
    <col min="11" max="11" width="25.5" style="9" customWidth="1"/>
    <col min="12" max="12" width="35.625" style="9" customWidth="1"/>
    <col min="13" max="20" width="8" style="9"/>
    <col min="21" max="25" width="20.625" style="9" customWidth="1"/>
    <col min="26" max="16384" width="8" style="9"/>
  </cols>
  <sheetData>
    <row r="1" spans="1:22" ht="25.5" customHeight="1" x14ac:dyDescent="0.3">
      <c r="A1" s="45" t="s">
        <v>29</v>
      </c>
      <c r="B1" s="46"/>
      <c r="C1" s="47"/>
      <c r="D1" s="48"/>
      <c r="E1" s="48"/>
      <c r="F1" s="49"/>
      <c r="G1" s="15"/>
      <c r="H1" s="15"/>
      <c r="I1" s="31"/>
    </row>
    <row r="2" spans="1:22" ht="8.1" customHeight="1" x14ac:dyDescent="0.3">
      <c r="A2" s="50"/>
      <c r="B2" s="51"/>
      <c r="C2" s="52"/>
      <c r="D2" s="39"/>
      <c r="E2" s="39"/>
      <c r="F2" s="53"/>
      <c r="H2" s="31"/>
      <c r="I2" s="31"/>
    </row>
    <row r="3" spans="1:22" ht="18.75" customHeight="1" x14ac:dyDescent="0.3">
      <c r="A3" s="54" t="s">
        <v>20</v>
      </c>
      <c r="B3" s="51"/>
      <c r="C3" s="37"/>
      <c r="D3" s="39"/>
      <c r="E3" s="39"/>
      <c r="F3" s="53"/>
      <c r="H3" s="40"/>
      <c r="I3" s="41"/>
      <c r="U3" s="30">
        <v>2</v>
      </c>
      <c r="V3" s="9" t="str">
        <f>IF($U$3=1,"Ja","Nein")</f>
        <v>Nein</v>
      </c>
    </row>
    <row r="4" spans="1:22" ht="8.1" customHeight="1" x14ac:dyDescent="0.3">
      <c r="A4" s="54"/>
      <c r="B4" s="51"/>
      <c r="C4" s="37"/>
      <c r="D4" s="39"/>
      <c r="E4" s="39"/>
      <c r="F4" s="53"/>
      <c r="H4" s="31"/>
      <c r="I4" s="31"/>
    </row>
    <row r="5" spans="1:22" s="12" customFormat="1" ht="15" customHeight="1" x14ac:dyDescent="0.25">
      <c r="A5" s="55" t="s">
        <v>160</v>
      </c>
      <c r="B5" s="41"/>
      <c r="C5" s="41"/>
      <c r="D5" s="39"/>
      <c r="E5" s="39"/>
      <c r="F5" s="56"/>
      <c r="H5" s="41"/>
      <c r="I5" s="41"/>
    </row>
    <row r="6" spans="1:22" s="12" customFormat="1" ht="15" customHeight="1" x14ac:dyDescent="0.25">
      <c r="A6" s="55" t="s">
        <v>161</v>
      </c>
      <c r="B6" s="41"/>
      <c r="C6" s="41"/>
      <c r="D6" s="39"/>
      <c r="E6" s="39"/>
      <c r="F6" s="56"/>
      <c r="H6" s="41"/>
      <c r="I6" s="41"/>
    </row>
    <row r="7" spans="1:22" ht="15" customHeight="1" x14ac:dyDescent="0.25">
      <c r="A7" s="79"/>
      <c r="B7" s="13"/>
      <c r="C7" s="13"/>
      <c r="D7" s="14"/>
      <c r="E7" s="23"/>
      <c r="F7" s="78"/>
      <c r="G7" s="31"/>
      <c r="H7" s="31"/>
      <c r="I7" s="31"/>
    </row>
    <row r="8" spans="1:22" ht="18" x14ac:dyDescent="0.25">
      <c r="A8" s="50" t="s">
        <v>30</v>
      </c>
      <c r="B8" s="31"/>
      <c r="C8" s="31"/>
      <c r="D8" s="32"/>
      <c r="E8" s="32"/>
      <c r="F8" s="53"/>
      <c r="G8" s="31"/>
      <c r="H8" s="31"/>
      <c r="I8" s="31"/>
    </row>
    <row r="9" spans="1:22" ht="8.1" customHeight="1" x14ac:dyDescent="0.25">
      <c r="A9" s="88"/>
      <c r="B9" s="89"/>
      <c r="C9" s="89"/>
      <c r="D9" s="90"/>
      <c r="E9" s="90"/>
      <c r="F9" s="91"/>
      <c r="H9" s="31"/>
      <c r="I9" s="31"/>
    </row>
    <row r="10" spans="1:22" x14ac:dyDescent="0.25">
      <c r="A10" s="58" t="s">
        <v>240</v>
      </c>
      <c r="B10" s="31"/>
      <c r="C10" s="31"/>
      <c r="D10" s="32"/>
      <c r="E10" s="32"/>
      <c r="F10" s="53"/>
      <c r="H10"/>
      <c r="I10" s="31"/>
    </row>
    <row r="11" spans="1:22" ht="8.1" customHeight="1" x14ac:dyDescent="0.25">
      <c r="A11" s="57"/>
      <c r="B11" s="31"/>
      <c r="C11" s="31"/>
      <c r="D11" s="32"/>
      <c r="E11" s="32"/>
      <c r="F11" s="53"/>
      <c r="H11" s="31"/>
      <c r="I11" s="31"/>
    </row>
    <row r="12" spans="1:22" x14ac:dyDescent="0.25">
      <c r="A12" s="59" t="s">
        <v>28</v>
      </c>
      <c r="B12" s="33" t="s">
        <v>31</v>
      </c>
      <c r="C12" s="33"/>
      <c r="D12" s="33" t="s">
        <v>32</v>
      </c>
      <c r="E12" s="32"/>
      <c r="F12" s="53"/>
      <c r="H12" s="31"/>
      <c r="I12" s="31"/>
    </row>
    <row r="13" spans="1:22" ht="15" customHeight="1" x14ac:dyDescent="0.25">
      <c r="A13" s="312">
        <v>2021</v>
      </c>
      <c r="B13" s="308"/>
      <c r="C13" s="308"/>
      <c r="D13" s="299"/>
      <c r="E13" s="299"/>
      <c r="F13" s="53"/>
      <c r="H13" s="31"/>
      <c r="I13" s="31"/>
    </row>
    <row r="14" spans="1:22" ht="15" customHeight="1" x14ac:dyDescent="0.25">
      <c r="A14" s="313"/>
      <c r="B14" s="309"/>
      <c r="C14" s="309"/>
      <c r="D14" s="299"/>
      <c r="E14" s="299"/>
      <c r="F14" s="53"/>
      <c r="H14" s="31"/>
      <c r="I14" s="31"/>
    </row>
    <row r="15" spans="1:22" ht="15" customHeight="1" x14ac:dyDescent="0.25">
      <c r="A15" s="313"/>
      <c r="B15" s="309"/>
      <c r="C15" s="309"/>
      <c r="D15" s="299"/>
      <c r="E15" s="299"/>
      <c r="F15" s="53"/>
      <c r="H15" s="31"/>
      <c r="I15" s="31"/>
    </row>
    <row r="16" spans="1:22" ht="15" customHeight="1" x14ac:dyDescent="0.25">
      <c r="A16" s="313"/>
      <c r="B16" s="309"/>
      <c r="C16" s="309"/>
      <c r="D16" s="299"/>
      <c r="E16" s="299"/>
      <c r="F16" s="53"/>
      <c r="H16" s="31"/>
      <c r="I16" s="31"/>
    </row>
    <row r="17" spans="1:9" ht="15" customHeight="1" x14ac:dyDescent="0.25">
      <c r="A17" s="313"/>
      <c r="B17" s="308"/>
      <c r="C17" s="308"/>
      <c r="D17" s="299"/>
      <c r="E17" s="299"/>
      <c r="F17" s="53"/>
      <c r="H17" s="31"/>
      <c r="I17" s="31"/>
    </row>
    <row r="18" spans="1:9" ht="15" hidden="1" customHeight="1" outlineLevel="1" x14ac:dyDescent="0.25">
      <c r="A18" s="313"/>
      <c r="B18" s="308"/>
      <c r="C18" s="308"/>
      <c r="D18" s="299"/>
      <c r="E18" s="299"/>
      <c r="F18" s="53"/>
      <c r="H18" s="31"/>
      <c r="I18" s="31"/>
    </row>
    <row r="19" spans="1:9" ht="15" hidden="1" customHeight="1" outlineLevel="1" x14ac:dyDescent="0.25">
      <c r="A19" s="313"/>
      <c r="B19" s="308"/>
      <c r="C19" s="308"/>
      <c r="D19" s="299"/>
      <c r="E19" s="299"/>
      <c r="F19" s="53"/>
      <c r="H19" s="31"/>
      <c r="I19" s="31"/>
    </row>
    <row r="20" spans="1:9" ht="15" hidden="1" customHeight="1" outlineLevel="1" x14ac:dyDescent="0.25">
      <c r="A20" s="313"/>
      <c r="B20" s="308"/>
      <c r="C20" s="308"/>
      <c r="D20" s="299"/>
      <c r="E20" s="299"/>
      <c r="F20" s="53"/>
      <c r="H20" s="31"/>
      <c r="I20" s="31"/>
    </row>
    <row r="21" spans="1:9" ht="15" hidden="1" customHeight="1" outlineLevel="1" x14ac:dyDescent="0.25">
      <c r="A21" s="313"/>
      <c r="B21" s="308"/>
      <c r="C21" s="308"/>
      <c r="D21" s="299"/>
      <c r="E21" s="299"/>
      <c r="F21" s="53"/>
      <c r="H21" s="31"/>
      <c r="I21" s="31"/>
    </row>
    <row r="22" spans="1:9" ht="15" hidden="1" customHeight="1" outlineLevel="1" x14ac:dyDescent="0.25">
      <c r="A22" s="313"/>
      <c r="B22" s="308"/>
      <c r="C22" s="308"/>
      <c r="D22" s="299"/>
      <c r="E22" s="299"/>
      <c r="F22" s="53"/>
      <c r="H22" s="31"/>
      <c r="I22" s="31"/>
    </row>
    <row r="23" spans="1:9" ht="15" hidden="1" customHeight="1" outlineLevel="1" x14ac:dyDescent="0.25">
      <c r="A23" s="313"/>
      <c r="B23" s="308"/>
      <c r="C23" s="308"/>
      <c r="D23" s="299"/>
      <c r="E23" s="299"/>
      <c r="F23" s="53"/>
      <c r="H23" s="31"/>
      <c r="I23" s="31"/>
    </row>
    <row r="24" spans="1:9" ht="15" hidden="1" customHeight="1" outlineLevel="1" x14ac:dyDescent="0.25">
      <c r="A24" s="313"/>
      <c r="B24" s="308"/>
      <c r="C24" s="308"/>
      <c r="D24" s="299"/>
      <c r="E24" s="299"/>
      <c r="F24" s="53"/>
      <c r="H24" s="31"/>
      <c r="I24" s="31"/>
    </row>
    <row r="25" spans="1:9" ht="15" hidden="1" customHeight="1" outlineLevel="1" x14ac:dyDescent="0.25">
      <c r="A25" s="313"/>
      <c r="B25" s="308"/>
      <c r="C25" s="308"/>
      <c r="D25" s="299"/>
      <c r="E25" s="299"/>
      <c r="F25" s="53"/>
      <c r="H25" s="31"/>
      <c r="I25" s="31"/>
    </row>
    <row r="26" spans="1:9" ht="15" hidden="1" customHeight="1" outlineLevel="1" x14ac:dyDescent="0.25">
      <c r="A26" s="313"/>
      <c r="B26" s="308"/>
      <c r="C26" s="308"/>
      <c r="D26" s="299"/>
      <c r="E26" s="299"/>
      <c r="F26" s="53"/>
      <c r="H26" s="31"/>
      <c r="I26" s="31"/>
    </row>
    <row r="27" spans="1:9" ht="15" hidden="1" customHeight="1" outlineLevel="1" x14ac:dyDescent="0.25">
      <c r="A27" s="313"/>
      <c r="B27" s="308"/>
      <c r="C27" s="308"/>
      <c r="D27" s="299"/>
      <c r="E27" s="299"/>
      <c r="F27" s="53"/>
      <c r="H27" s="31"/>
      <c r="I27" s="31"/>
    </row>
    <row r="28" spans="1:9" ht="15" hidden="1" customHeight="1" outlineLevel="1" x14ac:dyDescent="0.25">
      <c r="A28" s="313"/>
      <c r="B28" s="309"/>
      <c r="C28" s="309"/>
      <c r="D28" s="299"/>
      <c r="E28" s="299"/>
      <c r="F28" s="53"/>
      <c r="H28" s="31"/>
      <c r="I28" s="31"/>
    </row>
    <row r="29" spans="1:9" ht="15" hidden="1" customHeight="1" outlineLevel="1" x14ac:dyDescent="0.25">
      <c r="A29" s="313"/>
      <c r="B29" s="309"/>
      <c r="C29" s="309"/>
      <c r="D29" s="299"/>
      <c r="E29" s="299"/>
      <c r="F29" s="53"/>
      <c r="H29" s="31"/>
      <c r="I29" s="31"/>
    </row>
    <row r="30" spans="1:9" ht="15" hidden="1" customHeight="1" outlineLevel="1" x14ac:dyDescent="0.25">
      <c r="A30" s="313"/>
      <c r="B30" s="309"/>
      <c r="C30" s="309"/>
      <c r="D30" s="299"/>
      <c r="E30" s="299"/>
      <c r="F30" s="53"/>
      <c r="H30" s="31"/>
      <c r="I30" s="31"/>
    </row>
    <row r="31" spans="1:9" ht="15" hidden="1" customHeight="1" outlineLevel="1" x14ac:dyDescent="0.25">
      <c r="A31" s="313"/>
      <c r="B31" s="308"/>
      <c r="C31" s="308"/>
      <c r="D31" s="299"/>
      <c r="E31" s="299"/>
      <c r="F31" s="53"/>
      <c r="H31" s="31"/>
      <c r="I31" s="31"/>
    </row>
    <row r="32" spans="1:9" ht="15" hidden="1" customHeight="1" outlineLevel="1" x14ac:dyDescent="0.25">
      <c r="A32" s="313"/>
      <c r="B32" s="308"/>
      <c r="C32" s="308"/>
      <c r="D32" s="299"/>
      <c r="E32" s="299"/>
      <c r="F32" s="53"/>
      <c r="H32" s="31"/>
      <c r="I32" s="31"/>
    </row>
    <row r="33" spans="1:9" ht="15" hidden="1" customHeight="1" outlineLevel="1" x14ac:dyDescent="0.25">
      <c r="A33" s="313"/>
      <c r="B33" s="308"/>
      <c r="C33" s="308"/>
      <c r="D33" s="299"/>
      <c r="E33" s="299"/>
      <c r="F33" s="53"/>
      <c r="H33" s="31"/>
      <c r="I33" s="31"/>
    </row>
    <row r="34" spans="1:9" ht="15" hidden="1" customHeight="1" outlineLevel="1" x14ac:dyDescent="0.25">
      <c r="A34" s="313"/>
      <c r="B34" s="308"/>
      <c r="C34" s="308"/>
      <c r="D34" s="299"/>
      <c r="E34" s="299"/>
      <c r="F34" s="53"/>
      <c r="H34" s="31"/>
      <c r="I34" s="31"/>
    </row>
    <row r="35" spans="1:9" ht="15" hidden="1" customHeight="1" outlineLevel="1" x14ac:dyDescent="0.25">
      <c r="A35" s="313"/>
      <c r="B35" s="308"/>
      <c r="C35" s="308"/>
      <c r="D35" s="299"/>
      <c r="E35" s="299"/>
      <c r="F35" s="53"/>
      <c r="H35" s="31"/>
      <c r="I35" s="31"/>
    </row>
    <row r="36" spans="1:9" ht="15" hidden="1" customHeight="1" outlineLevel="1" x14ac:dyDescent="0.25">
      <c r="A36" s="313"/>
      <c r="B36" s="308"/>
      <c r="C36" s="308"/>
      <c r="D36" s="299"/>
      <c r="E36" s="299"/>
      <c r="F36" s="53"/>
      <c r="H36" s="31"/>
      <c r="I36" s="31"/>
    </row>
    <row r="37" spans="1:9" ht="15" hidden="1" customHeight="1" outlineLevel="1" x14ac:dyDescent="0.25">
      <c r="A37" s="313"/>
      <c r="B37" s="308"/>
      <c r="C37" s="308"/>
      <c r="D37" s="299"/>
      <c r="E37" s="299"/>
      <c r="F37" s="53"/>
      <c r="H37" s="31"/>
      <c r="I37" s="31"/>
    </row>
    <row r="38" spans="1:9" ht="15" hidden="1" customHeight="1" outlineLevel="1" x14ac:dyDescent="0.25">
      <c r="A38" s="313"/>
      <c r="B38" s="308"/>
      <c r="C38" s="308"/>
      <c r="D38" s="299"/>
      <c r="E38" s="299"/>
      <c r="F38" s="53"/>
      <c r="H38" s="31"/>
      <c r="I38" s="31"/>
    </row>
    <row r="39" spans="1:9" ht="15" hidden="1" customHeight="1" outlineLevel="1" x14ac:dyDescent="0.25">
      <c r="A39" s="313"/>
      <c r="B39" s="308"/>
      <c r="C39" s="308"/>
      <c r="D39" s="299"/>
      <c r="E39" s="299"/>
      <c r="F39" s="53"/>
      <c r="H39" s="31"/>
      <c r="I39" s="31"/>
    </row>
    <row r="40" spans="1:9" ht="15" hidden="1" customHeight="1" outlineLevel="1" x14ac:dyDescent="0.25">
      <c r="A40" s="313"/>
      <c r="B40" s="308"/>
      <c r="C40" s="308"/>
      <c r="D40" s="299"/>
      <c r="E40" s="299"/>
      <c r="F40" s="53"/>
      <c r="H40" s="31"/>
      <c r="I40" s="31"/>
    </row>
    <row r="41" spans="1:9" ht="15" hidden="1" customHeight="1" outlineLevel="1" x14ac:dyDescent="0.25">
      <c r="A41" s="313"/>
      <c r="B41" s="308"/>
      <c r="C41" s="308"/>
      <c r="D41" s="299"/>
      <c r="E41" s="299"/>
      <c r="F41" s="53"/>
      <c r="H41" s="31"/>
      <c r="I41" s="31"/>
    </row>
    <row r="42" spans="1:9" ht="15" hidden="1" customHeight="1" outlineLevel="1" x14ac:dyDescent="0.25">
      <c r="A42" s="314"/>
      <c r="B42" s="308"/>
      <c r="C42" s="308"/>
      <c r="D42" s="299"/>
      <c r="E42" s="299"/>
      <c r="F42" s="53"/>
      <c r="H42" s="31"/>
      <c r="I42" s="31"/>
    </row>
    <row r="43" spans="1:9" ht="15" customHeight="1" collapsed="1" x14ac:dyDescent="0.25">
      <c r="A43" s="312">
        <v>2022</v>
      </c>
      <c r="B43" s="300"/>
      <c r="C43" s="301"/>
      <c r="D43" s="302"/>
      <c r="E43" s="303"/>
      <c r="F43" s="53"/>
      <c r="H43" s="31"/>
      <c r="I43" s="31"/>
    </row>
    <row r="44" spans="1:9" ht="15" customHeight="1" x14ac:dyDescent="0.25">
      <c r="A44" s="313"/>
      <c r="B44" s="310"/>
      <c r="C44" s="311"/>
      <c r="D44" s="302"/>
      <c r="E44" s="303"/>
      <c r="F44" s="53"/>
      <c r="H44" s="31"/>
      <c r="I44" s="31"/>
    </row>
    <row r="45" spans="1:9" ht="15" customHeight="1" x14ac:dyDescent="0.25">
      <c r="A45" s="313"/>
      <c r="B45" s="310"/>
      <c r="C45" s="311"/>
      <c r="D45" s="302"/>
      <c r="E45" s="303"/>
      <c r="F45" s="53"/>
      <c r="H45" s="31"/>
      <c r="I45" s="31"/>
    </row>
    <row r="46" spans="1:9" ht="15" customHeight="1" x14ac:dyDescent="0.25">
      <c r="A46" s="313"/>
      <c r="B46" s="310"/>
      <c r="C46" s="311"/>
      <c r="D46" s="302"/>
      <c r="E46" s="303"/>
      <c r="F46" s="53"/>
      <c r="H46" s="31"/>
      <c r="I46" s="31"/>
    </row>
    <row r="47" spans="1:9" ht="15" customHeight="1" x14ac:dyDescent="0.25">
      <c r="A47" s="313"/>
      <c r="B47" s="300"/>
      <c r="C47" s="301"/>
      <c r="D47" s="302"/>
      <c r="E47" s="303"/>
      <c r="F47" s="53"/>
      <c r="H47" s="31"/>
      <c r="I47" s="31"/>
    </row>
    <row r="48" spans="1:9" ht="15" hidden="1" customHeight="1" outlineLevel="1" x14ac:dyDescent="0.25">
      <c r="A48" s="313"/>
      <c r="B48" s="300"/>
      <c r="C48" s="301"/>
      <c r="D48" s="302"/>
      <c r="E48" s="303"/>
      <c r="F48" s="53"/>
      <c r="H48" s="31"/>
      <c r="I48" s="31"/>
    </row>
    <row r="49" spans="1:9" ht="15" hidden="1" customHeight="1" outlineLevel="1" x14ac:dyDescent="0.25">
      <c r="A49" s="313"/>
      <c r="B49" s="300"/>
      <c r="C49" s="301"/>
      <c r="D49" s="302"/>
      <c r="E49" s="303"/>
      <c r="F49" s="53"/>
      <c r="H49" s="31"/>
      <c r="I49" s="31"/>
    </row>
    <row r="50" spans="1:9" ht="15" hidden="1" customHeight="1" outlineLevel="1" x14ac:dyDescent="0.25">
      <c r="A50" s="313"/>
      <c r="B50" s="300"/>
      <c r="C50" s="301"/>
      <c r="D50" s="302"/>
      <c r="E50" s="303"/>
      <c r="F50" s="53"/>
      <c r="H50" s="31"/>
      <c r="I50" s="31"/>
    </row>
    <row r="51" spans="1:9" ht="15" hidden="1" customHeight="1" outlineLevel="1" x14ac:dyDescent="0.25">
      <c r="A51" s="313"/>
      <c r="B51" s="300"/>
      <c r="C51" s="301"/>
      <c r="D51" s="302"/>
      <c r="E51" s="303"/>
      <c r="F51" s="53"/>
      <c r="H51" s="31"/>
      <c r="I51" s="31"/>
    </row>
    <row r="52" spans="1:9" ht="15" hidden="1" customHeight="1" outlineLevel="1" x14ac:dyDescent="0.25">
      <c r="A52" s="313"/>
      <c r="B52" s="300"/>
      <c r="C52" s="301"/>
      <c r="D52" s="302"/>
      <c r="E52" s="303"/>
      <c r="F52" s="53"/>
      <c r="H52" s="31"/>
      <c r="I52" s="31"/>
    </row>
    <row r="53" spans="1:9" ht="15" hidden="1" customHeight="1" outlineLevel="1" x14ac:dyDescent="0.25">
      <c r="A53" s="313"/>
      <c r="B53" s="300"/>
      <c r="C53" s="301"/>
      <c r="D53" s="302"/>
      <c r="E53" s="303"/>
      <c r="F53" s="53"/>
      <c r="H53" s="31"/>
      <c r="I53" s="31"/>
    </row>
    <row r="54" spans="1:9" ht="15" hidden="1" customHeight="1" outlineLevel="1" x14ac:dyDescent="0.25">
      <c r="A54" s="313"/>
      <c r="B54" s="300"/>
      <c r="C54" s="301"/>
      <c r="D54" s="302"/>
      <c r="E54" s="303"/>
      <c r="F54" s="53"/>
      <c r="H54" s="31"/>
      <c r="I54" s="31"/>
    </row>
    <row r="55" spans="1:9" ht="15" hidden="1" customHeight="1" outlineLevel="1" x14ac:dyDescent="0.25">
      <c r="A55" s="313"/>
      <c r="B55" s="300"/>
      <c r="C55" s="301"/>
      <c r="D55" s="302"/>
      <c r="E55" s="303"/>
      <c r="F55" s="53"/>
      <c r="H55" s="31"/>
      <c r="I55" s="31"/>
    </row>
    <row r="56" spans="1:9" ht="15" hidden="1" customHeight="1" outlineLevel="1" x14ac:dyDescent="0.25">
      <c r="A56" s="313"/>
      <c r="B56" s="310"/>
      <c r="C56" s="311"/>
      <c r="D56" s="302"/>
      <c r="E56" s="303"/>
      <c r="F56" s="53"/>
      <c r="H56" s="31"/>
      <c r="I56" s="31"/>
    </row>
    <row r="57" spans="1:9" ht="15" hidden="1" customHeight="1" outlineLevel="1" x14ac:dyDescent="0.25">
      <c r="A57" s="313"/>
      <c r="B57" s="310"/>
      <c r="C57" s="311"/>
      <c r="D57" s="302"/>
      <c r="E57" s="303"/>
      <c r="F57" s="53"/>
      <c r="H57" s="31"/>
      <c r="I57" s="31"/>
    </row>
    <row r="58" spans="1:9" ht="15" hidden="1" customHeight="1" outlineLevel="1" x14ac:dyDescent="0.25">
      <c r="A58" s="313"/>
      <c r="B58" s="310"/>
      <c r="C58" s="311"/>
      <c r="D58" s="302"/>
      <c r="E58" s="303"/>
      <c r="F58" s="53"/>
      <c r="H58" s="31"/>
      <c r="I58" s="31"/>
    </row>
    <row r="59" spans="1:9" ht="15" hidden="1" customHeight="1" outlineLevel="1" x14ac:dyDescent="0.25">
      <c r="A59" s="313"/>
      <c r="B59" s="300"/>
      <c r="C59" s="301"/>
      <c r="D59" s="302"/>
      <c r="E59" s="303"/>
      <c r="F59" s="53"/>
      <c r="H59" s="31"/>
      <c r="I59" s="31"/>
    </row>
    <row r="60" spans="1:9" ht="15" hidden="1" customHeight="1" outlineLevel="1" x14ac:dyDescent="0.25">
      <c r="A60" s="313"/>
      <c r="B60" s="300"/>
      <c r="C60" s="301"/>
      <c r="D60" s="302"/>
      <c r="E60" s="303"/>
      <c r="F60" s="53"/>
      <c r="H60" s="31"/>
      <c r="I60" s="31"/>
    </row>
    <row r="61" spans="1:9" ht="15" hidden="1" customHeight="1" outlineLevel="1" x14ac:dyDescent="0.25">
      <c r="A61" s="313"/>
      <c r="B61" s="300"/>
      <c r="C61" s="301"/>
      <c r="D61" s="302"/>
      <c r="E61" s="303"/>
      <c r="F61" s="53"/>
      <c r="H61" s="31"/>
      <c r="I61" s="31"/>
    </row>
    <row r="62" spans="1:9" ht="15" hidden="1" customHeight="1" outlineLevel="1" x14ac:dyDescent="0.25">
      <c r="A62" s="313"/>
      <c r="B62" s="300"/>
      <c r="C62" s="301"/>
      <c r="D62" s="302"/>
      <c r="E62" s="303"/>
      <c r="F62" s="53"/>
      <c r="H62" s="31"/>
      <c r="I62" s="31"/>
    </row>
    <row r="63" spans="1:9" ht="15" hidden="1" customHeight="1" outlineLevel="1" x14ac:dyDescent="0.25">
      <c r="A63" s="313"/>
      <c r="B63" s="300"/>
      <c r="C63" s="301"/>
      <c r="D63" s="302"/>
      <c r="E63" s="303"/>
      <c r="F63" s="53"/>
      <c r="H63" s="31"/>
      <c r="I63" s="31"/>
    </row>
    <row r="64" spans="1:9" ht="15" hidden="1" customHeight="1" outlineLevel="1" x14ac:dyDescent="0.25">
      <c r="A64" s="313"/>
      <c r="B64" s="300"/>
      <c r="C64" s="301"/>
      <c r="D64" s="302"/>
      <c r="E64" s="303"/>
      <c r="F64" s="53"/>
      <c r="H64" s="31"/>
      <c r="I64" s="31"/>
    </row>
    <row r="65" spans="1:9" ht="15" hidden="1" customHeight="1" outlineLevel="1" x14ac:dyDescent="0.25">
      <c r="A65" s="313"/>
      <c r="B65" s="300"/>
      <c r="C65" s="301"/>
      <c r="D65" s="302"/>
      <c r="E65" s="303"/>
      <c r="F65" s="53"/>
      <c r="H65" s="31"/>
      <c r="I65" s="31"/>
    </row>
    <row r="66" spans="1:9" ht="15" hidden="1" customHeight="1" outlineLevel="1" x14ac:dyDescent="0.25">
      <c r="A66" s="313"/>
      <c r="B66" s="310"/>
      <c r="C66" s="311"/>
      <c r="D66" s="302"/>
      <c r="E66" s="303"/>
      <c r="F66" s="53"/>
      <c r="H66" s="31"/>
      <c r="I66" s="31"/>
    </row>
    <row r="67" spans="1:9" ht="15" hidden="1" customHeight="1" outlineLevel="1" x14ac:dyDescent="0.25">
      <c r="A67" s="313"/>
      <c r="B67" s="310"/>
      <c r="C67" s="311"/>
      <c r="D67" s="302"/>
      <c r="E67" s="303"/>
      <c r="F67" s="53"/>
      <c r="H67" s="31"/>
      <c r="I67" s="31"/>
    </row>
    <row r="68" spans="1:9" ht="15" hidden="1" customHeight="1" outlineLevel="1" x14ac:dyDescent="0.25">
      <c r="A68" s="313"/>
      <c r="B68" s="310"/>
      <c r="C68" s="311"/>
      <c r="D68" s="302"/>
      <c r="E68" s="303"/>
      <c r="F68" s="53"/>
      <c r="H68" s="31"/>
      <c r="I68" s="31"/>
    </row>
    <row r="69" spans="1:9" ht="15" hidden="1" customHeight="1" outlineLevel="1" x14ac:dyDescent="0.25">
      <c r="A69" s="313"/>
      <c r="B69" s="300"/>
      <c r="C69" s="301"/>
      <c r="D69" s="302"/>
      <c r="E69" s="303"/>
      <c r="F69" s="53"/>
      <c r="H69" s="31"/>
      <c r="I69" s="31"/>
    </row>
    <row r="70" spans="1:9" ht="15" hidden="1" customHeight="1" outlineLevel="1" x14ac:dyDescent="0.25">
      <c r="A70" s="313"/>
      <c r="B70" s="300"/>
      <c r="C70" s="301"/>
      <c r="D70" s="302"/>
      <c r="E70" s="303"/>
      <c r="F70" s="53"/>
      <c r="H70" s="31"/>
      <c r="I70" s="31"/>
    </row>
    <row r="71" spans="1:9" ht="15" hidden="1" customHeight="1" outlineLevel="1" x14ac:dyDescent="0.25">
      <c r="A71" s="313"/>
      <c r="B71" s="300"/>
      <c r="C71" s="301"/>
      <c r="D71" s="302"/>
      <c r="E71" s="303"/>
      <c r="F71" s="53"/>
      <c r="H71" s="31"/>
      <c r="I71" s="31"/>
    </row>
    <row r="72" spans="1:9" ht="15" hidden="1" customHeight="1" outlineLevel="1" x14ac:dyDescent="0.25">
      <c r="A72" s="314"/>
      <c r="B72" s="300"/>
      <c r="C72" s="301"/>
      <c r="D72" s="302"/>
      <c r="E72" s="303"/>
      <c r="F72" s="53"/>
      <c r="H72" s="31"/>
      <c r="I72" s="31"/>
    </row>
    <row r="73" spans="1:9" ht="15" customHeight="1" collapsed="1" x14ac:dyDescent="0.25">
      <c r="A73" s="312">
        <v>2023</v>
      </c>
      <c r="B73" s="304"/>
      <c r="C73" s="305"/>
      <c r="D73" s="306"/>
      <c r="E73" s="307"/>
      <c r="F73" s="53"/>
      <c r="H73" s="31"/>
      <c r="I73" s="31"/>
    </row>
    <row r="74" spans="1:9" ht="15" customHeight="1" x14ac:dyDescent="0.25">
      <c r="A74" s="313"/>
      <c r="B74" s="315"/>
      <c r="C74" s="316"/>
      <c r="D74" s="306"/>
      <c r="E74" s="307"/>
      <c r="F74" s="53"/>
      <c r="H74" s="31"/>
      <c r="I74" s="31"/>
    </row>
    <row r="75" spans="1:9" ht="15" customHeight="1" x14ac:dyDescent="0.25">
      <c r="A75" s="313"/>
      <c r="B75" s="315"/>
      <c r="C75" s="316"/>
      <c r="D75" s="306"/>
      <c r="E75" s="307"/>
      <c r="F75" s="53"/>
      <c r="H75" s="31"/>
      <c r="I75" s="31"/>
    </row>
    <row r="76" spans="1:9" ht="15" customHeight="1" x14ac:dyDescent="0.25">
      <c r="A76" s="313"/>
      <c r="B76" s="315"/>
      <c r="C76" s="316"/>
      <c r="D76" s="306"/>
      <c r="E76" s="307"/>
      <c r="F76" s="53"/>
      <c r="H76" s="31"/>
      <c r="I76" s="31"/>
    </row>
    <row r="77" spans="1:9" ht="15" customHeight="1" x14ac:dyDescent="0.25">
      <c r="A77" s="313"/>
      <c r="B77" s="304"/>
      <c r="C77" s="305"/>
      <c r="D77" s="306"/>
      <c r="E77" s="307"/>
      <c r="F77" s="53"/>
      <c r="H77" s="31"/>
      <c r="I77" s="31"/>
    </row>
    <row r="78" spans="1:9" ht="15" hidden="1" customHeight="1" outlineLevel="1" x14ac:dyDescent="0.25">
      <c r="A78" s="313"/>
      <c r="B78" s="304"/>
      <c r="C78" s="305"/>
      <c r="D78" s="306"/>
      <c r="E78" s="307"/>
      <c r="F78" s="53"/>
      <c r="H78" s="31"/>
      <c r="I78" s="31"/>
    </row>
    <row r="79" spans="1:9" ht="15" hidden="1" customHeight="1" outlineLevel="1" x14ac:dyDescent="0.25">
      <c r="A79" s="313"/>
      <c r="B79" s="304"/>
      <c r="C79" s="305"/>
      <c r="D79" s="306"/>
      <c r="E79" s="307"/>
      <c r="F79" s="53"/>
      <c r="H79" s="31"/>
      <c r="I79" s="31"/>
    </row>
    <row r="80" spans="1:9" ht="15" hidden="1" customHeight="1" outlineLevel="1" x14ac:dyDescent="0.25">
      <c r="A80" s="313"/>
      <c r="B80" s="304"/>
      <c r="C80" s="305"/>
      <c r="D80" s="306"/>
      <c r="E80" s="307"/>
      <c r="F80" s="53"/>
      <c r="H80" s="31"/>
      <c r="I80" s="31"/>
    </row>
    <row r="81" spans="1:9" ht="15" hidden="1" customHeight="1" outlineLevel="1" x14ac:dyDescent="0.25">
      <c r="A81" s="313"/>
      <c r="B81" s="304"/>
      <c r="C81" s="305"/>
      <c r="D81" s="306"/>
      <c r="E81" s="307"/>
      <c r="F81" s="53"/>
      <c r="H81" s="31"/>
      <c r="I81" s="31"/>
    </row>
    <row r="82" spans="1:9" ht="15" hidden="1" customHeight="1" outlineLevel="1" x14ac:dyDescent="0.25">
      <c r="A82" s="313"/>
      <c r="B82" s="304"/>
      <c r="C82" s="305"/>
      <c r="D82" s="306"/>
      <c r="E82" s="307"/>
      <c r="F82" s="53"/>
      <c r="H82" s="31"/>
      <c r="I82" s="31"/>
    </row>
    <row r="83" spans="1:9" ht="15" hidden="1" customHeight="1" outlineLevel="1" x14ac:dyDescent="0.25">
      <c r="A83" s="313"/>
      <c r="B83" s="304"/>
      <c r="C83" s="305"/>
      <c r="D83" s="306"/>
      <c r="E83" s="307"/>
      <c r="F83" s="53"/>
      <c r="H83" s="31"/>
      <c r="I83" s="31"/>
    </row>
    <row r="84" spans="1:9" ht="15" hidden="1" customHeight="1" outlineLevel="1" x14ac:dyDescent="0.25">
      <c r="A84" s="313"/>
      <c r="B84" s="304"/>
      <c r="C84" s="305"/>
      <c r="D84" s="306"/>
      <c r="E84" s="307"/>
      <c r="F84" s="53"/>
      <c r="H84" s="31"/>
      <c r="I84" s="31"/>
    </row>
    <row r="85" spans="1:9" ht="15" hidden="1" customHeight="1" outlineLevel="1" x14ac:dyDescent="0.25">
      <c r="A85" s="313"/>
      <c r="B85" s="304"/>
      <c r="C85" s="305"/>
      <c r="D85" s="306"/>
      <c r="E85" s="307"/>
      <c r="F85" s="53"/>
      <c r="H85" s="31"/>
      <c r="I85" s="31"/>
    </row>
    <row r="86" spans="1:9" ht="15" hidden="1" customHeight="1" outlineLevel="1" x14ac:dyDescent="0.25">
      <c r="A86" s="313"/>
      <c r="B86" s="304"/>
      <c r="C86" s="305"/>
      <c r="D86" s="306"/>
      <c r="E86" s="307"/>
      <c r="F86" s="53"/>
      <c r="H86" s="31"/>
      <c r="I86" s="31"/>
    </row>
    <row r="87" spans="1:9" ht="15" hidden="1" customHeight="1" outlineLevel="1" x14ac:dyDescent="0.25">
      <c r="A87" s="313"/>
      <c r="B87" s="304"/>
      <c r="C87" s="305"/>
      <c r="D87" s="306"/>
      <c r="E87" s="307"/>
      <c r="F87" s="53"/>
      <c r="H87" s="31"/>
      <c r="I87" s="31"/>
    </row>
    <row r="88" spans="1:9" ht="15" hidden="1" customHeight="1" outlineLevel="1" x14ac:dyDescent="0.25">
      <c r="A88" s="313"/>
      <c r="B88" s="304"/>
      <c r="C88" s="305"/>
      <c r="D88" s="306"/>
      <c r="E88" s="307"/>
      <c r="F88" s="53"/>
      <c r="H88" s="31"/>
      <c r="I88" s="31"/>
    </row>
    <row r="89" spans="1:9" ht="15" hidden="1" customHeight="1" outlineLevel="1" x14ac:dyDescent="0.25">
      <c r="A89" s="313"/>
      <c r="B89" s="304"/>
      <c r="C89" s="305"/>
      <c r="D89" s="306"/>
      <c r="E89" s="307"/>
      <c r="F89" s="53"/>
      <c r="H89" s="31"/>
      <c r="I89" s="31"/>
    </row>
    <row r="90" spans="1:9" ht="15" hidden="1" customHeight="1" outlineLevel="1" collapsed="1" x14ac:dyDescent="0.25">
      <c r="A90" s="313"/>
      <c r="B90" s="304"/>
      <c r="C90" s="305"/>
      <c r="D90" s="306"/>
      <c r="E90" s="307"/>
      <c r="F90" s="53"/>
      <c r="H90" s="31"/>
      <c r="I90" s="31"/>
    </row>
    <row r="91" spans="1:9" ht="15" hidden="1" customHeight="1" outlineLevel="1" x14ac:dyDescent="0.25">
      <c r="A91" s="313"/>
      <c r="B91" s="315"/>
      <c r="C91" s="316"/>
      <c r="D91" s="306"/>
      <c r="E91" s="307"/>
      <c r="F91" s="53"/>
      <c r="H91" s="31"/>
      <c r="I91" s="31"/>
    </row>
    <row r="92" spans="1:9" ht="15" hidden="1" customHeight="1" outlineLevel="1" x14ac:dyDescent="0.25">
      <c r="A92" s="313"/>
      <c r="B92" s="315"/>
      <c r="C92" s="316"/>
      <c r="D92" s="306"/>
      <c r="E92" s="307"/>
      <c r="F92" s="53"/>
      <c r="H92" s="31"/>
      <c r="I92" s="31"/>
    </row>
    <row r="93" spans="1:9" ht="15" hidden="1" customHeight="1" outlineLevel="1" x14ac:dyDescent="0.25">
      <c r="A93" s="313"/>
      <c r="B93" s="315"/>
      <c r="C93" s="316"/>
      <c r="D93" s="306"/>
      <c r="E93" s="307"/>
      <c r="F93" s="53"/>
      <c r="H93" s="31"/>
      <c r="I93" s="31"/>
    </row>
    <row r="94" spans="1:9" ht="15" hidden="1" customHeight="1" outlineLevel="1" x14ac:dyDescent="0.25">
      <c r="A94" s="313"/>
      <c r="B94" s="304"/>
      <c r="C94" s="305"/>
      <c r="D94" s="306"/>
      <c r="E94" s="307"/>
      <c r="F94" s="53"/>
      <c r="H94" s="31"/>
      <c r="I94" s="31"/>
    </row>
    <row r="95" spans="1:9" ht="15" hidden="1" customHeight="1" outlineLevel="1" x14ac:dyDescent="0.25">
      <c r="A95" s="313"/>
      <c r="B95" s="304"/>
      <c r="C95" s="305"/>
      <c r="D95" s="306"/>
      <c r="E95" s="307"/>
      <c r="F95" s="53"/>
      <c r="H95" s="31"/>
      <c r="I95" s="31"/>
    </row>
    <row r="96" spans="1:9" ht="15" hidden="1" customHeight="1" outlineLevel="1" x14ac:dyDescent="0.25">
      <c r="A96" s="313"/>
      <c r="B96" s="304"/>
      <c r="C96" s="305"/>
      <c r="D96" s="306"/>
      <c r="E96" s="307"/>
      <c r="F96" s="53"/>
      <c r="H96" s="31"/>
      <c r="I96" s="31"/>
    </row>
    <row r="97" spans="1:9" ht="15" hidden="1" customHeight="1" outlineLevel="1" x14ac:dyDescent="0.25">
      <c r="A97" s="313"/>
      <c r="B97" s="304"/>
      <c r="C97" s="305"/>
      <c r="D97" s="306"/>
      <c r="E97" s="307"/>
      <c r="F97" s="53"/>
      <c r="H97" s="31"/>
      <c r="I97" s="31"/>
    </row>
    <row r="98" spans="1:9" ht="15" hidden="1" customHeight="1" outlineLevel="1" x14ac:dyDescent="0.25">
      <c r="A98" s="313"/>
      <c r="B98" s="304"/>
      <c r="C98" s="305"/>
      <c r="D98" s="306"/>
      <c r="E98" s="307"/>
      <c r="F98" s="53"/>
      <c r="H98" s="31"/>
      <c r="I98" s="31"/>
    </row>
    <row r="99" spans="1:9" ht="15" hidden="1" customHeight="1" outlineLevel="1" x14ac:dyDescent="0.25">
      <c r="A99" s="313"/>
      <c r="B99" s="304"/>
      <c r="C99" s="305"/>
      <c r="D99" s="306"/>
      <c r="E99" s="307"/>
      <c r="F99" s="53"/>
      <c r="H99" s="31"/>
      <c r="I99" s="31"/>
    </row>
    <row r="100" spans="1:9" ht="15" hidden="1" customHeight="1" outlineLevel="1" x14ac:dyDescent="0.25">
      <c r="A100" s="313"/>
      <c r="B100" s="304"/>
      <c r="C100" s="305"/>
      <c r="D100" s="306"/>
      <c r="E100" s="307"/>
      <c r="F100" s="53"/>
      <c r="H100" s="31"/>
      <c r="I100" s="31"/>
    </row>
    <row r="101" spans="1:9" ht="15" hidden="1" customHeight="1" outlineLevel="1" x14ac:dyDescent="0.25">
      <c r="A101" s="313"/>
      <c r="B101" s="304"/>
      <c r="C101" s="305"/>
      <c r="D101" s="306"/>
      <c r="E101" s="307"/>
      <c r="F101" s="53"/>
      <c r="H101" s="31"/>
      <c r="I101" s="31"/>
    </row>
    <row r="102" spans="1:9" ht="15" hidden="1" customHeight="1" outlineLevel="1" x14ac:dyDescent="0.25">
      <c r="A102" s="314"/>
      <c r="B102" s="304"/>
      <c r="C102" s="305"/>
      <c r="D102" s="306"/>
      <c r="E102" s="307"/>
      <c r="F102" s="53"/>
      <c r="H102" s="31"/>
      <c r="I102" s="31"/>
    </row>
    <row r="103" spans="1:9" ht="15" customHeight="1" collapsed="1" x14ac:dyDescent="0.25">
      <c r="A103" s="312">
        <v>2024</v>
      </c>
      <c r="B103" s="300"/>
      <c r="C103" s="301"/>
      <c r="D103" s="302"/>
      <c r="E103" s="303"/>
      <c r="F103" s="53"/>
      <c r="H103" s="31"/>
      <c r="I103" s="31"/>
    </row>
    <row r="104" spans="1:9" ht="15" customHeight="1" x14ac:dyDescent="0.25">
      <c r="A104" s="313"/>
      <c r="B104" s="310"/>
      <c r="C104" s="311"/>
      <c r="D104" s="302"/>
      <c r="E104" s="303"/>
      <c r="F104" s="53"/>
      <c r="H104" s="31"/>
      <c r="I104" s="31"/>
    </row>
    <row r="105" spans="1:9" ht="15" customHeight="1" x14ac:dyDescent="0.25">
      <c r="A105" s="313"/>
      <c r="B105" s="310"/>
      <c r="C105" s="311"/>
      <c r="D105" s="302"/>
      <c r="E105" s="303"/>
      <c r="F105" s="53"/>
      <c r="H105" s="31"/>
      <c r="I105" s="31"/>
    </row>
    <row r="106" spans="1:9" ht="15" customHeight="1" x14ac:dyDescent="0.25">
      <c r="A106" s="313"/>
      <c r="B106" s="310"/>
      <c r="C106" s="311"/>
      <c r="D106" s="302"/>
      <c r="E106" s="303"/>
      <c r="F106" s="53"/>
      <c r="H106" s="31"/>
      <c r="I106" s="31"/>
    </row>
    <row r="107" spans="1:9" ht="15" customHeight="1" x14ac:dyDescent="0.25">
      <c r="A107" s="313"/>
      <c r="B107" s="300"/>
      <c r="C107" s="301"/>
      <c r="D107" s="302"/>
      <c r="E107" s="303"/>
      <c r="F107" s="53"/>
      <c r="H107" s="31"/>
      <c r="I107" s="31"/>
    </row>
    <row r="108" spans="1:9" ht="15" hidden="1" customHeight="1" outlineLevel="1" x14ac:dyDescent="0.25">
      <c r="A108" s="313"/>
      <c r="B108" s="300"/>
      <c r="C108" s="301"/>
      <c r="D108" s="302"/>
      <c r="E108" s="303"/>
      <c r="F108" s="53"/>
      <c r="H108" s="31"/>
      <c r="I108" s="31"/>
    </row>
    <row r="109" spans="1:9" ht="15" hidden="1" customHeight="1" outlineLevel="1" x14ac:dyDescent="0.25">
      <c r="A109" s="313"/>
      <c r="B109" s="300"/>
      <c r="C109" s="301"/>
      <c r="D109" s="302"/>
      <c r="E109" s="303"/>
      <c r="F109" s="53"/>
      <c r="H109" s="31"/>
      <c r="I109" s="31"/>
    </row>
    <row r="110" spans="1:9" ht="15" hidden="1" customHeight="1" outlineLevel="1" x14ac:dyDescent="0.25">
      <c r="A110" s="313"/>
      <c r="B110" s="300"/>
      <c r="C110" s="301"/>
      <c r="D110" s="302"/>
      <c r="E110" s="303"/>
      <c r="F110" s="53"/>
      <c r="H110" s="31"/>
      <c r="I110" s="31"/>
    </row>
    <row r="111" spans="1:9" ht="15" hidden="1" customHeight="1" outlineLevel="1" x14ac:dyDescent="0.25">
      <c r="A111" s="313"/>
      <c r="B111" s="300"/>
      <c r="C111" s="301"/>
      <c r="D111" s="302"/>
      <c r="E111" s="303"/>
      <c r="F111" s="53"/>
      <c r="H111" s="31"/>
      <c r="I111" s="31"/>
    </row>
    <row r="112" spans="1:9" ht="15" hidden="1" customHeight="1" outlineLevel="1" x14ac:dyDescent="0.25">
      <c r="A112" s="313"/>
      <c r="B112" s="300"/>
      <c r="C112" s="301"/>
      <c r="D112" s="302"/>
      <c r="E112" s="303"/>
      <c r="F112" s="53"/>
      <c r="H112" s="31"/>
      <c r="I112" s="31"/>
    </row>
    <row r="113" spans="1:9" ht="15" hidden="1" customHeight="1" outlineLevel="1" x14ac:dyDescent="0.25">
      <c r="A113" s="313"/>
      <c r="B113" s="300"/>
      <c r="C113" s="301"/>
      <c r="D113" s="302"/>
      <c r="E113" s="303"/>
      <c r="F113" s="53"/>
      <c r="H113" s="31"/>
      <c r="I113" s="31"/>
    </row>
    <row r="114" spans="1:9" ht="15" hidden="1" customHeight="1" outlineLevel="1" x14ac:dyDescent="0.25">
      <c r="A114" s="313"/>
      <c r="B114" s="300"/>
      <c r="C114" s="301"/>
      <c r="D114" s="302"/>
      <c r="E114" s="303"/>
      <c r="F114" s="53"/>
      <c r="H114" s="31"/>
      <c r="I114" s="31"/>
    </row>
    <row r="115" spans="1:9" ht="15" hidden="1" customHeight="1" outlineLevel="1" x14ac:dyDescent="0.25">
      <c r="A115" s="313"/>
      <c r="B115" s="300"/>
      <c r="C115" s="301"/>
      <c r="D115" s="302"/>
      <c r="E115" s="303"/>
      <c r="F115" s="53"/>
      <c r="H115" s="31"/>
      <c r="I115" s="31"/>
    </row>
    <row r="116" spans="1:9" ht="15" hidden="1" customHeight="1" outlineLevel="1" x14ac:dyDescent="0.25">
      <c r="A116" s="313"/>
      <c r="B116" s="310"/>
      <c r="C116" s="311"/>
      <c r="D116" s="302"/>
      <c r="E116" s="303"/>
      <c r="F116" s="53"/>
      <c r="H116" s="31"/>
      <c r="I116" s="31"/>
    </row>
    <row r="117" spans="1:9" ht="15" hidden="1" customHeight="1" outlineLevel="1" x14ac:dyDescent="0.25">
      <c r="A117" s="313"/>
      <c r="B117" s="300"/>
      <c r="C117" s="301"/>
      <c r="D117" s="302"/>
      <c r="E117" s="303"/>
      <c r="F117" s="53"/>
      <c r="H117" s="31"/>
      <c r="I117" s="31"/>
    </row>
    <row r="118" spans="1:9" ht="15" hidden="1" customHeight="1" outlineLevel="1" x14ac:dyDescent="0.25">
      <c r="A118" s="313"/>
      <c r="B118" s="300"/>
      <c r="C118" s="301"/>
      <c r="D118" s="302"/>
      <c r="E118" s="303"/>
      <c r="F118" s="53"/>
      <c r="H118" s="31"/>
      <c r="I118" s="31"/>
    </row>
    <row r="119" spans="1:9" ht="15" hidden="1" customHeight="1" outlineLevel="1" x14ac:dyDescent="0.25">
      <c r="A119" s="313"/>
      <c r="B119" s="300"/>
      <c r="C119" s="301"/>
      <c r="D119" s="302"/>
      <c r="E119" s="303"/>
      <c r="F119" s="53"/>
      <c r="H119" s="31"/>
      <c r="I119" s="31"/>
    </row>
    <row r="120" spans="1:9" ht="15" hidden="1" customHeight="1" outlineLevel="1" x14ac:dyDescent="0.25">
      <c r="A120" s="313"/>
      <c r="B120" s="300"/>
      <c r="C120" s="301"/>
      <c r="D120" s="302"/>
      <c r="E120" s="303"/>
      <c r="F120" s="53"/>
      <c r="H120" s="31"/>
      <c r="I120" s="31"/>
    </row>
    <row r="121" spans="1:9" ht="15" hidden="1" customHeight="1" outlineLevel="1" x14ac:dyDescent="0.25">
      <c r="A121" s="313"/>
      <c r="B121" s="300"/>
      <c r="C121" s="301"/>
      <c r="D121" s="302"/>
      <c r="E121" s="303"/>
      <c r="F121" s="53"/>
      <c r="H121" s="31"/>
      <c r="I121" s="31"/>
    </row>
    <row r="122" spans="1:9" ht="15" hidden="1" customHeight="1" outlineLevel="1" x14ac:dyDescent="0.25">
      <c r="A122" s="313"/>
      <c r="B122" s="300"/>
      <c r="C122" s="301"/>
      <c r="D122" s="302"/>
      <c r="E122" s="303"/>
      <c r="F122" s="53"/>
      <c r="H122" s="31"/>
      <c r="I122" s="31"/>
    </row>
    <row r="123" spans="1:9" ht="15" hidden="1" customHeight="1" outlineLevel="1" x14ac:dyDescent="0.25">
      <c r="A123" s="313"/>
      <c r="B123" s="300"/>
      <c r="C123" s="301"/>
      <c r="D123" s="302"/>
      <c r="E123" s="303"/>
      <c r="F123" s="53"/>
      <c r="H123" s="31"/>
      <c r="I123" s="31"/>
    </row>
    <row r="124" spans="1:9" ht="15" hidden="1" customHeight="1" outlineLevel="1" x14ac:dyDescent="0.25">
      <c r="A124" s="313"/>
      <c r="B124" s="300"/>
      <c r="C124" s="301"/>
      <c r="D124" s="302"/>
      <c r="E124" s="303"/>
      <c r="F124" s="53"/>
      <c r="H124" s="31"/>
      <c r="I124" s="31"/>
    </row>
    <row r="125" spans="1:9" ht="15" hidden="1" customHeight="1" outlineLevel="1" x14ac:dyDescent="0.25">
      <c r="A125" s="313"/>
      <c r="B125" s="300"/>
      <c r="C125" s="301"/>
      <c r="D125" s="302"/>
      <c r="E125" s="303"/>
      <c r="F125" s="53"/>
      <c r="H125" s="31"/>
      <c r="I125" s="31"/>
    </row>
    <row r="126" spans="1:9" ht="15" hidden="1" customHeight="1" outlineLevel="1" x14ac:dyDescent="0.25">
      <c r="A126" s="313"/>
      <c r="B126" s="300"/>
      <c r="C126" s="301"/>
      <c r="D126" s="302"/>
      <c r="E126" s="303"/>
      <c r="F126" s="53"/>
      <c r="H126" s="31"/>
      <c r="I126" s="31"/>
    </row>
    <row r="127" spans="1:9" ht="15" hidden="1" customHeight="1" outlineLevel="1" x14ac:dyDescent="0.25">
      <c r="A127" s="313"/>
      <c r="B127" s="300"/>
      <c r="C127" s="301"/>
      <c r="D127" s="302"/>
      <c r="E127" s="303"/>
      <c r="F127" s="53"/>
      <c r="H127" s="31"/>
      <c r="I127" s="31"/>
    </row>
    <row r="128" spans="1:9" ht="15" hidden="1" customHeight="1" outlineLevel="1" x14ac:dyDescent="0.25">
      <c r="A128" s="313"/>
      <c r="B128" s="300"/>
      <c r="C128" s="301"/>
      <c r="D128" s="302"/>
      <c r="E128" s="303"/>
      <c r="F128" s="53"/>
      <c r="H128" s="31"/>
      <c r="I128" s="31"/>
    </row>
    <row r="129" spans="1:9" ht="15" hidden="1" customHeight="1" outlineLevel="1" x14ac:dyDescent="0.25">
      <c r="A129" s="313"/>
      <c r="B129" s="300"/>
      <c r="C129" s="301"/>
      <c r="D129" s="302"/>
      <c r="E129" s="303"/>
      <c r="F129" s="53"/>
      <c r="H129" s="31"/>
      <c r="I129" s="31"/>
    </row>
    <row r="130" spans="1:9" ht="15" hidden="1" customHeight="1" outlineLevel="1" x14ac:dyDescent="0.25">
      <c r="A130" s="313"/>
      <c r="B130" s="300"/>
      <c r="C130" s="301"/>
      <c r="D130" s="302"/>
      <c r="E130" s="303"/>
      <c r="F130" s="53"/>
      <c r="H130" s="31"/>
      <c r="I130" s="31"/>
    </row>
    <row r="131" spans="1:9" ht="15" hidden="1" customHeight="1" outlineLevel="1" x14ac:dyDescent="0.25">
      <c r="A131" s="313"/>
      <c r="B131" s="300"/>
      <c r="C131" s="301"/>
      <c r="D131" s="302"/>
      <c r="E131" s="303"/>
      <c r="F131" s="53"/>
      <c r="H131" s="31"/>
      <c r="I131" s="31"/>
    </row>
    <row r="132" spans="1:9" ht="15" hidden="1" customHeight="1" outlineLevel="1" x14ac:dyDescent="0.25">
      <c r="A132" s="314"/>
      <c r="B132" s="300"/>
      <c r="C132" s="301"/>
      <c r="D132" s="302"/>
      <c r="E132" s="303"/>
      <c r="F132" s="53"/>
      <c r="H132" s="31"/>
      <c r="I132" s="31"/>
    </row>
    <row r="133" spans="1:9" ht="15" customHeight="1" collapsed="1" x14ac:dyDescent="0.25">
      <c r="A133" s="312">
        <v>2025</v>
      </c>
      <c r="B133" s="304"/>
      <c r="C133" s="305"/>
      <c r="D133" s="306"/>
      <c r="E133" s="307"/>
      <c r="F133" s="53"/>
      <c r="H133" s="31"/>
      <c r="I133" s="31"/>
    </row>
    <row r="134" spans="1:9" ht="15" customHeight="1" x14ac:dyDescent="0.25">
      <c r="A134" s="313"/>
      <c r="B134" s="315"/>
      <c r="C134" s="316"/>
      <c r="D134" s="306"/>
      <c r="E134" s="307"/>
      <c r="F134" s="53"/>
      <c r="H134" s="31"/>
      <c r="I134" s="31"/>
    </row>
    <row r="135" spans="1:9" ht="15" customHeight="1" x14ac:dyDescent="0.25">
      <c r="A135" s="313"/>
      <c r="B135" s="315"/>
      <c r="C135" s="316"/>
      <c r="D135" s="306"/>
      <c r="E135" s="307"/>
      <c r="F135" s="53"/>
      <c r="H135" s="31"/>
      <c r="I135" s="31"/>
    </row>
    <row r="136" spans="1:9" ht="15" customHeight="1" x14ac:dyDescent="0.25">
      <c r="A136" s="313"/>
      <c r="B136" s="315"/>
      <c r="C136" s="316"/>
      <c r="D136" s="306"/>
      <c r="E136" s="307"/>
      <c r="F136" s="53"/>
      <c r="H136" s="31"/>
      <c r="I136" s="31"/>
    </row>
    <row r="137" spans="1:9" ht="15" customHeight="1" x14ac:dyDescent="0.25">
      <c r="A137" s="313"/>
      <c r="B137" s="304"/>
      <c r="C137" s="305"/>
      <c r="D137" s="306"/>
      <c r="E137" s="307"/>
      <c r="F137" s="53"/>
      <c r="H137" s="31"/>
      <c r="I137" s="31"/>
    </row>
    <row r="138" spans="1:9" ht="15" hidden="1" customHeight="1" outlineLevel="1" x14ac:dyDescent="0.25">
      <c r="A138" s="313"/>
      <c r="B138" s="304"/>
      <c r="C138" s="305"/>
      <c r="D138" s="306"/>
      <c r="E138" s="307"/>
      <c r="F138" s="53"/>
      <c r="H138" s="31"/>
      <c r="I138" s="31"/>
    </row>
    <row r="139" spans="1:9" ht="15" hidden="1" customHeight="1" outlineLevel="1" x14ac:dyDescent="0.25">
      <c r="A139" s="313"/>
      <c r="B139" s="304"/>
      <c r="C139" s="305"/>
      <c r="D139" s="306"/>
      <c r="E139" s="307"/>
      <c r="F139" s="53"/>
      <c r="H139" s="31"/>
      <c r="I139" s="31"/>
    </row>
    <row r="140" spans="1:9" ht="15" hidden="1" customHeight="1" outlineLevel="1" x14ac:dyDescent="0.25">
      <c r="A140" s="313"/>
      <c r="B140" s="304"/>
      <c r="C140" s="305"/>
      <c r="D140" s="306"/>
      <c r="E140" s="307"/>
      <c r="F140" s="53"/>
      <c r="H140" s="31"/>
      <c r="I140" s="31"/>
    </row>
    <row r="141" spans="1:9" ht="15" hidden="1" customHeight="1" outlineLevel="1" x14ac:dyDescent="0.25">
      <c r="A141" s="313"/>
      <c r="B141" s="304"/>
      <c r="C141" s="305"/>
      <c r="D141" s="306"/>
      <c r="E141" s="307"/>
      <c r="F141" s="53"/>
      <c r="H141" s="31"/>
      <c r="I141" s="31"/>
    </row>
    <row r="142" spans="1:9" ht="15" hidden="1" customHeight="1" outlineLevel="1" x14ac:dyDescent="0.25">
      <c r="A142" s="313"/>
      <c r="B142" s="304"/>
      <c r="C142" s="305"/>
      <c r="D142" s="306"/>
      <c r="E142" s="307"/>
      <c r="F142" s="53"/>
      <c r="H142" s="31"/>
      <c r="I142" s="31"/>
    </row>
    <row r="143" spans="1:9" ht="15" hidden="1" customHeight="1" outlineLevel="1" x14ac:dyDescent="0.25">
      <c r="A143" s="313"/>
      <c r="B143" s="315"/>
      <c r="C143" s="316"/>
      <c r="D143" s="306"/>
      <c r="E143" s="307"/>
      <c r="F143" s="53"/>
      <c r="H143" s="31"/>
      <c r="I143" s="31"/>
    </row>
    <row r="144" spans="1:9" ht="15" hidden="1" customHeight="1" outlineLevel="1" x14ac:dyDescent="0.25">
      <c r="A144" s="313"/>
      <c r="B144" s="315"/>
      <c r="C144" s="316"/>
      <c r="D144" s="306"/>
      <c r="E144" s="307"/>
      <c r="F144" s="53"/>
      <c r="H144" s="31"/>
      <c r="I144" s="31"/>
    </row>
    <row r="145" spans="1:9" ht="15" hidden="1" customHeight="1" outlineLevel="1" x14ac:dyDescent="0.25">
      <c r="A145" s="313"/>
      <c r="B145" s="304"/>
      <c r="C145" s="305"/>
      <c r="D145" s="306"/>
      <c r="E145" s="307"/>
      <c r="F145" s="53"/>
      <c r="H145" s="31"/>
      <c r="I145" s="31"/>
    </row>
    <row r="146" spans="1:9" ht="15" hidden="1" customHeight="1" outlineLevel="1" x14ac:dyDescent="0.25">
      <c r="A146" s="313"/>
      <c r="B146" s="304"/>
      <c r="C146" s="305"/>
      <c r="D146" s="306"/>
      <c r="E146" s="307"/>
      <c r="F146" s="53"/>
      <c r="H146" s="31"/>
      <c r="I146" s="31"/>
    </row>
    <row r="147" spans="1:9" ht="15" hidden="1" customHeight="1" outlineLevel="1" x14ac:dyDescent="0.25">
      <c r="A147" s="313"/>
      <c r="B147" s="304"/>
      <c r="C147" s="305"/>
      <c r="D147" s="306"/>
      <c r="E147" s="307"/>
      <c r="F147" s="53"/>
      <c r="H147" s="31"/>
      <c r="I147" s="31"/>
    </row>
    <row r="148" spans="1:9" ht="15" hidden="1" customHeight="1" outlineLevel="1" x14ac:dyDescent="0.25">
      <c r="A148" s="313"/>
      <c r="B148" s="304"/>
      <c r="C148" s="305"/>
      <c r="D148" s="306"/>
      <c r="E148" s="307"/>
      <c r="F148" s="53"/>
      <c r="H148" s="31"/>
      <c r="I148" s="31"/>
    </row>
    <row r="149" spans="1:9" ht="15" hidden="1" customHeight="1" outlineLevel="1" x14ac:dyDescent="0.25">
      <c r="A149" s="313"/>
      <c r="B149" s="304"/>
      <c r="C149" s="305"/>
      <c r="D149" s="306"/>
      <c r="E149" s="307"/>
      <c r="F149" s="53"/>
      <c r="H149" s="31"/>
      <c r="I149" s="31"/>
    </row>
    <row r="150" spans="1:9" ht="15" hidden="1" customHeight="1" outlineLevel="1" x14ac:dyDescent="0.25">
      <c r="A150" s="313"/>
      <c r="B150" s="304"/>
      <c r="C150" s="305"/>
      <c r="D150" s="306"/>
      <c r="E150" s="307"/>
      <c r="F150" s="53"/>
      <c r="H150" s="31"/>
      <c r="I150" s="31"/>
    </row>
    <row r="151" spans="1:9" ht="15" hidden="1" customHeight="1" outlineLevel="1" x14ac:dyDescent="0.25">
      <c r="A151" s="313"/>
      <c r="B151" s="304"/>
      <c r="C151" s="305"/>
      <c r="D151" s="306"/>
      <c r="E151" s="307"/>
      <c r="F151" s="53"/>
      <c r="H151" s="31"/>
      <c r="I151" s="31"/>
    </row>
    <row r="152" spans="1:9" ht="15" hidden="1" customHeight="1" outlineLevel="1" x14ac:dyDescent="0.25">
      <c r="A152" s="313"/>
      <c r="B152" s="304"/>
      <c r="C152" s="305"/>
      <c r="D152" s="306"/>
      <c r="E152" s="307"/>
      <c r="F152" s="53"/>
      <c r="H152" s="31"/>
      <c r="I152" s="31"/>
    </row>
    <row r="153" spans="1:9" ht="15" hidden="1" customHeight="1" outlineLevel="1" x14ac:dyDescent="0.25">
      <c r="A153" s="313"/>
      <c r="B153" s="304"/>
      <c r="C153" s="305"/>
      <c r="D153" s="306"/>
      <c r="E153" s="307"/>
      <c r="F153" s="53"/>
      <c r="H153" s="31"/>
      <c r="I153" s="31"/>
    </row>
    <row r="154" spans="1:9" ht="15" hidden="1" customHeight="1" outlineLevel="1" x14ac:dyDescent="0.25">
      <c r="A154" s="313"/>
      <c r="B154" s="315"/>
      <c r="C154" s="316"/>
      <c r="D154" s="306"/>
      <c r="E154" s="307"/>
      <c r="F154" s="53"/>
      <c r="H154" s="31"/>
      <c r="I154" s="31"/>
    </row>
    <row r="155" spans="1:9" ht="15" hidden="1" customHeight="1" outlineLevel="1" x14ac:dyDescent="0.25">
      <c r="A155" s="313"/>
      <c r="B155" s="315"/>
      <c r="C155" s="316"/>
      <c r="D155" s="306"/>
      <c r="E155" s="307"/>
      <c r="F155" s="53"/>
      <c r="H155" s="31"/>
      <c r="I155" s="31"/>
    </row>
    <row r="156" spans="1:9" ht="15" hidden="1" customHeight="1" outlineLevel="1" x14ac:dyDescent="0.25">
      <c r="A156" s="313"/>
      <c r="B156" s="304"/>
      <c r="C156" s="305"/>
      <c r="D156" s="306"/>
      <c r="E156" s="307"/>
      <c r="F156" s="53"/>
      <c r="H156" s="31"/>
      <c r="I156" s="31"/>
    </row>
    <row r="157" spans="1:9" ht="15" hidden="1" customHeight="1" outlineLevel="1" x14ac:dyDescent="0.25">
      <c r="A157" s="313"/>
      <c r="B157" s="304"/>
      <c r="C157" s="305"/>
      <c r="D157" s="306"/>
      <c r="E157" s="307"/>
      <c r="F157" s="53"/>
      <c r="H157" s="31"/>
      <c r="I157" s="31"/>
    </row>
    <row r="158" spans="1:9" ht="15" hidden="1" customHeight="1" outlineLevel="1" x14ac:dyDescent="0.25">
      <c r="A158" s="313"/>
      <c r="B158" s="304"/>
      <c r="C158" s="305"/>
      <c r="D158" s="306"/>
      <c r="E158" s="307"/>
      <c r="F158" s="53"/>
      <c r="H158" s="31"/>
      <c r="I158" s="31"/>
    </row>
    <row r="159" spans="1:9" ht="15" hidden="1" customHeight="1" outlineLevel="1" x14ac:dyDescent="0.25">
      <c r="A159" s="313"/>
      <c r="B159" s="304"/>
      <c r="C159" s="305"/>
      <c r="D159" s="306"/>
      <c r="E159" s="307"/>
      <c r="F159" s="53"/>
      <c r="H159" s="31"/>
      <c r="I159" s="31"/>
    </row>
    <row r="160" spans="1:9" ht="15" hidden="1" customHeight="1" outlineLevel="1" x14ac:dyDescent="0.25">
      <c r="A160" s="313"/>
      <c r="B160" s="304"/>
      <c r="C160" s="305"/>
      <c r="D160" s="306"/>
      <c r="E160" s="307"/>
      <c r="F160" s="53"/>
      <c r="H160" s="31"/>
      <c r="I160" s="31"/>
    </row>
    <row r="161" spans="1:12" ht="15" hidden="1" customHeight="1" outlineLevel="1" x14ac:dyDescent="0.25">
      <c r="A161" s="313"/>
      <c r="B161" s="304"/>
      <c r="C161" s="305"/>
      <c r="D161" s="306"/>
      <c r="E161" s="307"/>
      <c r="F161" s="53"/>
      <c r="H161" s="31"/>
      <c r="I161" s="31"/>
    </row>
    <row r="162" spans="1:12" ht="15" hidden="1" customHeight="1" outlineLevel="1" x14ac:dyDescent="0.25">
      <c r="A162" s="314"/>
      <c r="B162" s="304"/>
      <c r="C162" s="305"/>
      <c r="D162" s="306"/>
      <c r="E162" s="307"/>
      <c r="F162" s="53"/>
      <c r="H162" s="31"/>
      <c r="I162" s="31"/>
    </row>
    <row r="163" spans="1:12" ht="15" customHeight="1" collapsed="1" x14ac:dyDescent="0.25">
      <c r="A163" s="80"/>
      <c r="B163" s="13"/>
      <c r="C163" s="13"/>
      <c r="D163" s="14"/>
      <c r="E163" s="14"/>
      <c r="F163" s="78"/>
      <c r="G163" s="31"/>
      <c r="H163" s="31"/>
      <c r="I163" s="31"/>
    </row>
    <row r="164" spans="1:12" ht="18" x14ac:dyDescent="0.25">
      <c r="A164" s="50" t="s">
        <v>241</v>
      </c>
      <c r="B164" s="31"/>
      <c r="C164" s="31"/>
      <c r="D164" s="32"/>
      <c r="E164" s="32"/>
      <c r="F164" s="53"/>
      <c r="G164"/>
      <c r="H164"/>
      <c r="I164"/>
      <c r="J164"/>
      <c r="K164"/>
      <c r="L164"/>
    </row>
    <row r="165" spans="1:12" ht="8.1" customHeight="1" x14ac:dyDescent="0.25">
      <c r="A165" s="88"/>
      <c r="B165" s="89"/>
      <c r="C165" s="89"/>
      <c r="D165" s="90"/>
      <c r="E165" s="90"/>
      <c r="F165" s="91"/>
      <c r="G165"/>
      <c r="H165"/>
      <c r="I165"/>
      <c r="J165"/>
      <c r="K165"/>
      <c r="L165"/>
    </row>
    <row r="166" spans="1:12" x14ac:dyDescent="0.25">
      <c r="A166" s="58" t="s">
        <v>242</v>
      </c>
      <c r="B166" s="31"/>
      <c r="C166" s="31"/>
      <c r="D166" s="32"/>
      <c r="E166" s="32"/>
      <c r="F166" s="53"/>
      <c r="G166"/>
      <c r="H166"/>
      <c r="I166"/>
      <c r="J166"/>
      <c r="K166"/>
      <c r="L166"/>
    </row>
    <row r="167" spans="1:12" x14ac:dyDescent="0.25">
      <c r="A167" s="58" t="s">
        <v>155</v>
      </c>
      <c r="B167" s="31"/>
      <c r="C167" s="31"/>
      <c r="D167" s="32"/>
      <c r="E167" s="32"/>
      <c r="F167" s="53"/>
      <c r="G167"/>
      <c r="H167"/>
      <c r="I167"/>
      <c r="J167"/>
      <c r="K167"/>
      <c r="L167"/>
    </row>
    <row r="168" spans="1:12" x14ac:dyDescent="0.25">
      <c r="A168" s="58" t="s">
        <v>156</v>
      </c>
      <c r="B168" s="31"/>
      <c r="C168" s="31"/>
      <c r="D168" s="32"/>
      <c r="E168" s="32"/>
      <c r="F168" s="53"/>
      <c r="G168"/>
      <c r="H168"/>
      <c r="I168"/>
      <c r="J168"/>
      <c r="K168"/>
      <c r="L168"/>
    </row>
    <row r="169" spans="1:12" ht="8.1" customHeight="1" x14ac:dyDescent="0.25">
      <c r="A169" s="57"/>
      <c r="B169" s="31"/>
      <c r="C169" s="31"/>
      <c r="D169" s="32"/>
      <c r="E169" s="32"/>
      <c r="F169" s="53"/>
      <c r="G169"/>
      <c r="H169"/>
      <c r="I169"/>
      <c r="J169"/>
      <c r="K169"/>
      <c r="L169"/>
    </row>
    <row r="170" spans="1:12" ht="15" customHeight="1" x14ac:dyDescent="0.25">
      <c r="A170" s="65" t="s">
        <v>162</v>
      </c>
      <c r="B170" s="31"/>
      <c r="C170" s="31"/>
      <c r="D170" s="32"/>
      <c r="E170" s="32"/>
      <c r="F170" s="53"/>
      <c r="G170"/>
      <c r="H170"/>
      <c r="I170"/>
      <c r="J170"/>
      <c r="K170"/>
      <c r="L170"/>
    </row>
    <row r="171" spans="1:12" ht="15" customHeight="1" x14ac:dyDescent="0.25">
      <c r="A171" s="65" t="s">
        <v>163</v>
      </c>
      <c r="B171" s="31"/>
      <c r="C171" s="31"/>
      <c r="D171" s="32"/>
      <c r="E171" s="32"/>
      <c r="F171" s="53"/>
      <c r="G171"/>
      <c r="H171"/>
      <c r="I171"/>
      <c r="J171"/>
      <c r="K171"/>
      <c r="L171"/>
    </row>
    <row r="172" spans="1:12" ht="15" customHeight="1" x14ac:dyDescent="0.25">
      <c r="A172" s="65" t="s">
        <v>143</v>
      </c>
      <c r="B172" s="31"/>
      <c r="C172" s="31"/>
      <c r="D172" s="32"/>
      <c r="E172" s="32"/>
      <c r="F172" s="53"/>
      <c r="H172" s="31"/>
      <c r="I172" s="31"/>
    </row>
    <row r="173" spans="1:12" ht="8.1" customHeight="1" x14ac:dyDescent="0.25">
      <c r="A173" s="65"/>
      <c r="B173" s="31"/>
      <c r="C173" s="31"/>
      <c r="D173" s="32"/>
      <c r="E173" s="32"/>
      <c r="F173" s="53"/>
      <c r="H173" s="31"/>
      <c r="I173" s="31"/>
    </row>
    <row r="174" spans="1:12" ht="27.75" customHeight="1" x14ac:dyDescent="0.25">
      <c r="A174" s="352" t="s">
        <v>261</v>
      </c>
      <c r="B174" s="317"/>
      <c r="C174" s="31"/>
      <c r="D174" s="32"/>
      <c r="E174" s="32"/>
      <c r="F174" s="53"/>
      <c r="H174" s="31"/>
      <c r="I174" s="31"/>
    </row>
    <row r="175" spans="1:12" ht="8.1" customHeight="1" x14ac:dyDescent="0.25">
      <c r="A175" s="65"/>
      <c r="B175" s="31"/>
      <c r="C175" s="31"/>
      <c r="D175" s="32"/>
      <c r="E175" s="32"/>
      <c r="F175" s="53"/>
      <c r="H175" s="31"/>
      <c r="I175" s="31"/>
    </row>
    <row r="176" spans="1:12" ht="18" x14ac:dyDescent="0.25">
      <c r="A176" s="120" t="s">
        <v>243</v>
      </c>
      <c r="B176" s="15"/>
      <c r="C176" s="15"/>
      <c r="D176" s="8"/>
      <c r="E176" s="8"/>
      <c r="F176" s="121"/>
      <c r="G176" s="31"/>
      <c r="H176" s="31"/>
      <c r="I176" s="31"/>
    </row>
    <row r="177" spans="1:12" ht="8.1" customHeight="1" x14ac:dyDescent="0.25">
      <c r="A177" s="88"/>
      <c r="B177" s="89"/>
      <c r="C177" s="89"/>
      <c r="D177" s="90"/>
      <c r="E177" s="90"/>
      <c r="F177" s="91"/>
      <c r="H177" s="31"/>
      <c r="I177" s="31"/>
    </row>
    <row r="178" spans="1:12" x14ac:dyDescent="0.25">
      <c r="A178" s="58" t="s">
        <v>244</v>
      </c>
      <c r="B178" s="31"/>
      <c r="C178" s="31"/>
      <c r="D178" s="32"/>
      <c r="E178" s="32"/>
      <c r="F178" s="53"/>
      <c r="H178" s="31"/>
      <c r="I178" s="31"/>
    </row>
    <row r="179" spans="1:12" ht="8.1" customHeight="1" x14ac:dyDescent="0.25">
      <c r="A179" s="57"/>
      <c r="B179" s="31"/>
      <c r="C179" s="31"/>
      <c r="D179" s="32"/>
      <c r="E179" s="32"/>
      <c r="F179" s="53"/>
      <c r="H179" s="31"/>
      <c r="I179" s="31"/>
    </row>
    <row r="180" spans="1:12" x14ac:dyDescent="0.25">
      <c r="A180" s="59" t="s">
        <v>288</v>
      </c>
      <c r="B180" s="31"/>
      <c r="C180" s="31"/>
      <c r="D180" s="32"/>
      <c r="E180" s="32"/>
      <c r="F180" s="53"/>
      <c r="H180" s="31"/>
      <c r="I180" s="31"/>
    </row>
    <row r="181" spans="1:12" ht="15" customHeight="1" x14ac:dyDescent="0.25">
      <c r="A181" s="60"/>
      <c r="B181" s="39"/>
      <c r="C181" s="31"/>
      <c r="D181" s="32"/>
      <c r="E181" s="32"/>
      <c r="F181" s="53"/>
      <c r="G181" s="18"/>
      <c r="H181" s="39"/>
      <c r="I181" s="39"/>
      <c r="J181" s="18"/>
      <c r="K181" s="18"/>
      <c r="L181" s="18"/>
    </row>
    <row r="182" spans="1:12" ht="8.1" customHeight="1" x14ac:dyDescent="0.25">
      <c r="A182" s="57"/>
      <c r="B182" s="31"/>
      <c r="C182" s="31"/>
      <c r="D182" s="32"/>
      <c r="E182" s="32"/>
      <c r="F182" s="53"/>
      <c r="G182" s="18"/>
      <c r="H182" s="39"/>
      <c r="I182" s="39"/>
      <c r="J182" s="18"/>
      <c r="K182" s="18"/>
      <c r="L182" s="18"/>
    </row>
    <row r="183" spans="1:12" x14ac:dyDescent="0.25">
      <c r="A183" s="59" t="s">
        <v>34</v>
      </c>
      <c r="B183" s="31"/>
      <c r="C183" s="31"/>
      <c r="D183" s="32"/>
      <c r="E183" s="32"/>
      <c r="F183" s="53"/>
      <c r="G183" s="18"/>
      <c r="H183" s="39"/>
      <c r="I183" s="39"/>
      <c r="J183" s="18"/>
      <c r="K183" s="18"/>
      <c r="L183" s="18"/>
    </row>
    <row r="184" spans="1:12" ht="112.5" customHeight="1" x14ac:dyDescent="0.25">
      <c r="A184" s="318"/>
      <c r="B184" s="319"/>
      <c r="C184" s="319"/>
      <c r="D184" s="319"/>
      <c r="E184" s="320"/>
      <c r="F184" s="61"/>
      <c r="G184" s="18"/>
      <c r="H184" s="39"/>
      <c r="I184" s="39"/>
      <c r="J184" s="18"/>
      <c r="K184" s="18"/>
      <c r="L184" s="18"/>
    </row>
    <row r="185" spans="1:12" ht="8.1" customHeight="1" x14ac:dyDescent="0.25">
      <c r="A185" s="57"/>
      <c r="B185" s="31"/>
      <c r="C185" s="31"/>
      <c r="D185" s="32"/>
      <c r="E185" s="44"/>
      <c r="F185" s="61"/>
      <c r="H185" s="31"/>
      <c r="I185" s="31"/>
    </row>
    <row r="186" spans="1:12" x14ac:dyDescent="0.25">
      <c r="A186" s="59" t="s">
        <v>289</v>
      </c>
      <c r="B186" s="44"/>
      <c r="C186" s="44"/>
      <c r="D186" s="32"/>
      <c r="E186" s="44"/>
      <c r="F186" s="61"/>
      <c r="H186" s="31"/>
      <c r="I186" s="31"/>
    </row>
    <row r="187" spans="1:12" ht="15" customHeight="1" x14ac:dyDescent="0.25">
      <c r="A187" s="60"/>
      <c r="B187" s="44"/>
      <c r="C187" s="44"/>
      <c r="D187" s="32"/>
      <c r="E187" s="44"/>
      <c r="F187" s="61"/>
      <c r="G187" s="18"/>
      <c r="H187" s="39"/>
      <c r="I187" s="39"/>
      <c r="J187" s="18"/>
      <c r="K187" s="18"/>
      <c r="L187" s="18"/>
    </row>
    <row r="188" spans="1:12" ht="8.1" customHeight="1" x14ac:dyDescent="0.25">
      <c r="A188" s="62"/>
      <c r="B188" s="44"/>
      <c r="C188" s="44"/>
      <c r="D188" s="32"/>
      <c r="E188" s="44"/>
      <c r="F188" s="61"/>
      <c r="G188" s="18"/>
      <c r="H188" s="39"/>
      <c r="I188" s="39"/>
      <c r="J188" s="18"/>
      <c r="K188" s="18"/>
      <c r="L188" s="18"/>
    </row>
    <row r="189" spans="1:12" x14ac:dyDescent="0.25">
      <c r="A189" s="59" t="s">
        <v>34</v>
      </c>
      <c r="B189" s="44"/>
      <c r="C189" s="44"/>
      <c r="D189" s="32"/>
      <c r="E189" s="44"/>
      <c r="F189" s="61"/>
      <c r="G189" s="18"/>
      <c r="H189" s="39"/>
      <c r="I189" s="39"/>
      <c r="J189" s="18"/>
      <c r="K189" s="18"/>
      <c r="L189" s="18"/>
    </row>
    <row r="190" spans="1:12" ht="112.5" customHeight="1" x14ac:dyDescent="0.25">
      <c r="A190" s="318"/>
      <c r="B190" s="319"/>
      <c r="C190" s="319"/>
      <c r="D190" s="319"/>
      <c r="E190" s="320"/>
      <c r="F190" s="61"/>
      <c r="G190" s="18"/>
      <c r="H190" s="39"/>
      <c r="I190" s="39"/>
      <c r="J190" s="18"/>
      <c r="K190" s="18"/>
      <c r="L190" s="18"/>
    </row>
    <row r="191" spans="1:12" customFormat="1" ht="8.1" customHeight="1" x14ac:dyDescent="0.25">
      <c r="A191" s="63"/>
      <c r="B191" s="44"/>
      <c r="C191" s="44"/>
      <c r="D191" s="44"/>
      <c r="E191" s="44"/>
      <c r="F191" s="61"/>
    </row>
    <row r="192" spans="1:12" x14ac:dyDescent="0.25">
      <c r="A192" s="59" t="s">
        <v>290</v>
      </c>
      <c r="B192" s="44"/>
      <c r="C192" s="44"/>
      <c r="D192" s="44"/>
      <c r="E192" s="44"/>
      <c r="F192" s="53"/>
      <c r="H192" s="31"/>
      <c r="I192" s="31"/>
    </row>
    <row r="193" spans="1:21" ht="15" customHeight="1" x14ac:dyDescent="0.25">
      <c r="A193" s="60"/>
      <c r="B193" s="44"/>
      <c r="C193" s="44"/>
      <c r="D193" s="44"/>
      <c r="E193" s="44"/>
      <c r="F193" s="53"/>
      <c r="G193" s="18"/>
      <c r="H193" s="39"/>
      <c r="I193" s="39"/>
      <c r="J193" s="18"/>
      <c r="K193" s="18"/>
      <c r="L193" s="18"/>
    </row>
    <row r="194" spans="1:21" ht="8.1" customHeight="1" x14ac:dyDescent="0.25">
      <c r="A194" s="64"/>
      <c r="B194" s="44"/>
      <c r="C194" s="44"/>
      <c r="D194" s="44"/>
      <c r="E194" s="44"/>
      <c r="F194" s="53"/>
      <c r="G194" s="18"/>
      <c r="H194" s="39"/>
      <c r="I194" s="39"/>
      <c r="J194" s="18"/>
      <c r="K194" s="18"/>
      <c r="L194" s="18"/>
    </row>
    <row r="195" spans="1:21" x14ac:dyDescent="0.25">
      <c r="A195" s="59" t="s">
        <v>34</v>
      </c>
      <c r="B195" s="44"/>
      <c r="C195" s="44"/>
      <c r="D195" s="44"/>
      <c r="E195" s="44"/>
      <c r="F195" s="53"/>
      <c r="G195" s="18"/>
      <c r="H195" s="39"/>
      <c r="I195" s="39"/>
      <c r="J195" s="18"/>
      <c r="K195" s="18"/>
      <c r="L195" s="18"/>
    </row>
    <row r="196" spans="1:21" ht="112.5" customHeight="1" x14ac:dyDescent="0.25">
      <c r="A196" s="318"/>
      <c r="B196" s="319"/>
      <c r="C196" s="319"/>
      <c r="D196" s="319"/>
      <c r="E196" s="320"/>
      <c r="F196" s="53"/>
      <c r="G196" s="18"/>
      <c r="H196" s="39"/>
      <c r="I196" s="39"/>
      <c r="J196" s="18"/>
      <c r="K196" s="18"/>
      <c r="L196" s="18"/>
    </row>
    <row r="197" spans="1:21" customFormat="1" ht="8.1" customHeight="1" x14ac:dyDescent="0.25">
      <c r="A197" s="63"/>
      <c r="B197" s="44"/>
      <c r="C197" s="44"/>
      <c r="D197" s="44"/>
      <c r="E197" s="44"/>
      <c r="F197" s="61"/>
    </row>
    <row r="198" spans="1:21" x14ac:dyDescent="0.25">
      <c r="A198" s="59" t="s">
        <v>291</v>
      </c>
      <c r="B198" s="44"/>
      <c r="C198" s="31"/>
      <c r="D198" s="44"/>
      <c r="E198" s="44"/>
      <c r="F198" s="53"/>
      <c r="H198" s="31"/>
      <c r="I198" s="31"/>
    </row>
    <row r="199" spans="1:21" ht="15" customHeight="1" x14ac:dyDescent="0.25">
      <c r="A199" s="60" t="s">
        <v>33</v>
      </c>
      <c r="B199" s="44"/>
      <c r="C199" s="31"/>
      <c r="D199" s="44"/>
      <c r="E199" s="44"/>
      <c r="F199" s="53"/>
      <c r="G199" s="18"/>
      <c r="H199" s="39"/>
      <c r="I199" s="39"/>
      <c r="J199" s="18"/>
      <c r="K199" s="18"/>
      <c r="L199" s="18"/>
    </row>
    <row r="200" spans="1:21" ht="8.1" customHeight="1" x14ac:dyDescent="0.25">
      <c r="A200" s="63"/>
      <c r="B200" s="44"/>
      <c r="C200" s="31"/>
      <c r="D200" s="44"/>
      <c r="E200" s="44"/>
      <c r="F200" s="53"/>
      <c r="G200" s="18"/>
      <c r="H200" s="39"/>
      <c r="I200" s="39"/>
      <c r="J200" s="18"/>
      <c r="K200" s="18"/>
      <c r="L200" s="18"/>
    </row>
    <row r="201" spans="1:21" x14ac:dyDescent="0.25">
      <c r="A201" s="59" t="s">
        <v>34</v>
      </c>
      <c r="B201" s="44"/>
      <c r="C201" s="31"/>
      <c r="D201" s="44"/>
      <c r="E201" s="44"/>
      <c r="F201" s="53"/>
      <c r="G201" s="18"/>
      <c r="H201" s="39"/>
      <c r="I201" s="39"/>
      <c r="J201" s="18"/>
      <c r="K201" s="18"/>
      <c r="L201" s="18"/>
    </row>
    <row r="202" spans="1:21" ht="112.5" customHeight="1" x14ac:dyDescent="0.25">
      <c r="A202" s="318"/>
      <c r="B202" s="319"/>
      <c r="C202" s="319"/>
      <c r="D202" s="319"/>
      <c r="E202" s="320"/>
      <c r="F202" s="53"/>
      <c r="G202" s="18"/>
      <c r="H202" s="39"/>
      <c r="I202" s="39"/>
      <c r="J202" s="18"/>
      <c r="K202" s="18"/>
      <c r="L202" s="18"/>
    </row>
    <row r="203" spans="1:21" ht="15" customHeight="1" x14ac:dyDescent="0.25">
      <c r="A203" s="81"/>
      <c r="B203" s="13"/>
      <c r="C203" s="13"/>
      <c r="D203" s="14"/>
      <c r="E203" s="14"/>
      <c r="F203" s="78"/>
      <c r="H203" s="31"/>
      <c r="I203" s="31"/>
    </row>
    <row r="204" spans="1:21" ht="18" x14ac:dyDescent="0.25">
      <c r="A204" s="120" t="s">
        <v>38</v>
      </c>
      <c r="B204" s="15"/>
      <c r="C204" s="15"/>
      <c r="D204" s="8"/>
      <c r="E204" s="8"/>
      <c r="F204" s="121"/>
      <c r="G204" s="62"/>
      <c r="H204" s="31"/>
      <c r="I204" s="31"/>
    </row>
    <row r="205" spans="1:21" ht="8.1" customHeight="1" x14ac:dyDescent="0.25">
      <c r="A205" s="88"/>
      <c r="B205" s="89"/>
      <c r="C205" s="89"/>
      <c r="D205" s="90"/>
      <c r="E205" s="90"/>
      <c r="F205" s="91"/>
      <c r="G205" s="62"/>
      <c r="H205" s="31"/>
      <c r="I205" s="31"/>
    </row>
    <row r="206" spans="1:21" ht="15" customHeight="1" x14ac:dyDescent="0.25">
      <c r="A206" s="58" t="s">
        <v>164</v>
      </c>
      <c r="B206" s="31"/>
      <c r="C206" s="31"/>
      <c r="D206" s="44"/>
      <c r="E206" s="32"/>
      <c r="F206" s="53"/>
      <c r="G206" s="62"/>
      <c r="H206" s="31"/>
      <c r="I206" s="31"/>
      <c r="U206" s="9" t="s">
        <v>40</v>
      </c>
    </row>
    <row r="207" spans="1:21" x14ac:dyDescent="0.25">
      <c r="A207" s="58" t="s">
        <v>165</v>
      </c>
      <c r="B207" s="31"/>
      <c r="C207" s="31"/>
      <c r="D207" s="44"/>
      <c r="E207" s="32"/>
      <c r="F207" s="61"/>
      <c r="G207" s="63"/>
      <c r="H207" s="31"/>
      <c r="I207" s="31"/>
    </row>
    <row r="208" spans="1:21" ht="8.1" customHeight="1" x14ac:dyDescent="0.25">
      <c r="A208" s="57"/>
      <c r="B208" s="31"/>
      <c r="C208" s="31"/>
      <c r="D208" s="44"/>
      <c r="E208" s="32"/>
      <c r="F208" s="53"/>
      <c r="G208" s="62"/>
      <c r="H208" s="31"/>
      <c r="I208" s="31"/>
    </row>
    <row r="209" spans="1:21" x14ac:dyDescent="0.25">
      <c r="A209" s="59" t="s">
        <v>39</v>
      </c>
      <c r="B209" s="33" t="s">
        <v>28</v>
      </c>
      <c r="C209" s="39"/>
      <c r="D209" s="44"/>
      <c r="E209" s="39"/>
      <c r="F209" s="61"/>
      <c r="G209" s="63"/>
      <c r="H209" s="39"/>
      <c r="I209" s="39"/>
      <c r="J209" s="18"/>
      <c r="K209" s="18"/>
    </row>
    <row r="210" spans="1:21" ht="15" customHeight="1" x14ac:dyDescent="0.25">
      <c r="A210" s="69"/>
      <c r="B210" s="26">
        <v>2021</v>
      </c>
      <c r="C210" s="44"/>
      <c r="D210" s="44"/>
      <c r="E210" s="32"/>
      <c r="F210" s="68"/>
      <c r="G210" s="71"/>
      <c r="H210" s="39"/>
      <c r="I210" s="39"/>
      <c r="J210" s="18"/>
      <c r="K210" s="18"/>
    </row>
    <row r="211" spans="1:21" x14ac:dyDescent="0.25">
      <c r="A211" s="69"/>
      <c r="B211" s="26">
        <v>2022</v>
      </c>
      <c r="C211" s="44"/>
      <c r="D211" s="44"/>
      <c r="E211" s="32"/>
      <c r="F211" s="68"/>
      <c r="G211" s="71"/>
      <c r="H211" s="39"/>
      <c r="I211" s="39"/>
      <c r="J211" s="18"/>
      <c r="K211" s="18"/>
    </row>
    <row r="212" spans="1:21" x14ac:dyDescent="0.25">
      <c r="A212" s="69"/>
      <c r="B212" s="26">
        <v>2023</v>
      </c>
      <c r="C212" s="44"/>
      <c r="D212" s="44"/>
      <c r="E212" s="32"/>
      <c r="F212" s="68"/>
      <c r="G212" s="71"/>
      <c r="H212" s="39"/>
      <c r="I212" s="39"/>
      <c r="J212" s="18"/>
      <c r="K212" s="18"/>
    </row>
    <row r="213" spans="1:21" x14ac:dyDescent="0.25">
      <c r="A213" s="69"/>
      <c r="B213" s="26">
        <v>2024</v>
      </c>
      <c r="C213" s="44"/>
      <c r="D213" s="44"/>
      <c r="E213" s="32"/>
      <c r="F213" s="68"/>
      <c r="G213" s="71"/>
      <c r="H213" s="39"/>
      <c r="I213" s="39"/>
      <c r="J213" s="18"/>
      <c r="K213" s="18"/>
    </row>
    <row r="214" spans="1:21" x14ac:dyDescent="0.25">
      <c r="A214" s="69"/>
      <c r="B214" s="26">
        <v>2025</v>
      </c>
      <c r="C214" s="44"/>
      <c r="D214" s="44"/>
      <c r="E214" s="32"/>
      <c r="F214" s="68"/>
      <c r="G214" s="71"/>
      <c r="H214" s="39"/>
      <c r="I214" s="39"/>
      <c r="J214" s="18"/>
      <c r="K214" s="18"/>
    </row>
    <row r="215" spans="1:21" x14ac:dyDescent="0.25">
      <c r="A215" s="84"/>
      <c r="B215" s="85"/>
      <c r="C215" s="85"/>
      <c r="D215" s="86"/>
      <c r="E215" s="85"/>
      <c r="F215" s="87"/>
      <c r="G215" s="71"/>
      <c r="H215" s="39"/>
      <c r="I215" s="39"/>
      <c r="J215" s="18"/>
      <c r="K215" s="18"/>
    </row>
    <row r="216" spans="1:21" x14ac:dyDescent="0.25">
      <c r="A216" s="58" t="s">
        <v>166</v>
      </c>
      <c r="B216" s="31"/>
      <c r="C216" s="31"/>
      <c r="D216" s="44"/>
      <c r="E216" s="32"/>
      <c r="F216" s="53"/>
      <c r="G216" s="62"/>
      <c r="H216" s="31"/>
      <c r="I216" s="31"/>
      <c r="U216" s="9" t="s">
        <v>40</v>
      </c>
    </row>
    <row r="217" spans="1:21" ht="8.1" customHeight="1" x14ac:dyDescent="0.25">
      <c r="A217" s="57"/>
      <c r="B217" s="31"/>
      <c r="C217" s="31"/>
      <c r="D217" s="44"/>
      <c r="E217" s="32"/>
      <c r="F217" s="53"/>
      <c r="G217" s="62"/>
      <c r="H217" s="31"/>
      <c r="I217" s="31"/>
    </row>
    <row r="218" spans="1:21" x14ac:dyDescent="0.25">
      <c r="A218" s="59" t="s">
        <v>39</v>
      </c>
      <c r="B218" s="33" t="s">
        <v>28</v>
      </c>
      <c r="C218" s="39"/>
      <c r="D218" s="44"/>
      <c r="E218" s="39"/>
      <c r="F218" s="61"/>
      <c r="G218" s="63"/>
      <c r="H218" s="39"/>
      <c r="I218" s="39"/>
      <c r="J218" s="18"/>
      <c r="K218" s="18"/>
    </row>
    <row r="219" spans="1:21" ht="15" customHeight="1" x14ac:dyDescent="0.25">
      <c r="A219" s="69"/>
      <c r="B219" s="26">
        <v>2021</v>
      </c>
      <c r="C219" s="44"/>
      <c r="D219" s="44"/>
      <c r="E219" s="32"/>
      <c r="F219" s="68"/>
      <c r="G219" s="71"/>
      <c r="H219" s="39"/>
      <c r="I219" s="39"/>
      <c r="J219" s="18"/>
      <c r="K219" s="18"/>
    </row>
    <row r="220" spans="1:21" x14ac:dyDescent="0.25">
      <c r="A220" s="69"/>
      <c r="B220" s="26">
        <v>2022</v>
      </c>
      <c r="C220" s="44"/>
      <c r="D220" s="44"/>
      <c r="E220" s="32"/>
      <c r="F220" s="68"/>
      <c r="G220" s="71"/>
      <c r="H220" s="39"/>
      <c r="I220" s="39"/>
      <c r="J220" s="18"/>
      <c r="K220" s="18"/>
    </row>
    <row r="221" spans="1:21" x14ac:dyDescent="0.25">
      <c r="A221" s="69"/>
      <c r="B221" s="26">
        <v>2023</v>
      </c>
      <c r="C221" s="44"/>
      <c r="D221" s="44"/>
      <c r="E221" s="32"/>
      <c r="F221" s="68"/>
      <c r="G221" s="71"/>
      <c r="H221" s="39"/>
      <c r="I221" s="39"/>
      <c r="J221" s="18"/>
      <c r="K221" s="18"/>
    </row>
    <row r="222" spans="1:21" x14ac:dyDescent="0.25">
      <c r="A222" s="69"/>
      <c r="B222" s="26">
        <v>2024</v>
      </c>
      <c r="C222" s="44"/>
      <c r="D222" s="44"/>
      <c r="E222" s="32"/>
      <c r="F222" s="68"/>
      <c r="G222" s="71"/>
      <c r="H222" s="39"/>
      <c r="I222" s="39"/>
      <c r="J222" s="18"/>
      <c r="K222" s="18"/>
    </row>
    <row r="223" spans="1:21" x14ac:dyDescent="0.25">
      <c r="A223" s="69"/>
      <c r="B223" s="26">
        <v>2025</v>
      </c>
      <c r="C223" s="44"/>
      <c r="D223" s="44"/>
      <c r="E223" s="32"/>
      <c r="F223" s="68"/>
      <c r="G223" s="71"/>
      <c r="H223" s="39"/>
      <c r="I223" s="39"/>
      <c r="J223" s="18"/>
      <c r="K223" s="18"/>
    </row>
    <row r="224" spans="1:21" x14ac:dyDescent="0.25">
      <c r="A224" s="84"/>
      <c r="B224" s="85"/>
      <c r="C224" s="85"/>
      <c r="D224" s="86"/>
      <c r="E224" s="85"/>
      <c r="F224" s="87"/>
      <c r="G224" s="71"/>
      <c r="H224" s="39"/>
      <c r="I224" s="39"/>
      <c r="J224" s="18"/>
      <c r="K224" s="18"/>
    </row>
    <row r="225" spans="1:25" x14ac:dyDescent="0.25">
      <c r="A225" s="58" t="s">
        <v>167</v>
      </c>
      <c r="B225" s="31"/>
      <c r="C225" s="31"/>
      <c r="D225" s="44"/>
      <c r="E225" s="32"/>
      <c r="F225" s="53"/>
      <c r="G225" s="62"/>
      <c r="H225" s="31"/>
      <c r="I225" s="31"/>
      <c r="U225" s="9" t="s">
        <v>250</v>
      </c>
      <c r="V225" s="9" t="s">
        <v>249</v>
      </c>
      <c r="W225" s="9" t="s">
        <v>251</v>
      </c>
      <c r="X225" s="9" t="s">
        <v>252</v>
      </c>
      <c r="Y225" s="9" t="s">
        <v>253</v>
      </c>
    </row>
    <row r="226" spans="1:25" ht="8.1" customHeight="1" x14ac:dyDescent="0.25">
      <c r="A226" s="57"/>
      <c r="B226" s="31"/>
      <c r="C226" s="31"/>
      <c r="D226" s="44"/>
      <c r="E226" s="32"/>
      <c r="F226" s="53"/>
      <c r="G226" s="62"/>
      <c r="H226" s="31"/>
      <c r="I226" s="31"/>
    </row>
    <row r="227" spans="1:25" x14ac:dyDescent="0.25">
      <c r="A227" s="59" t="s">
        <v>39</v>
      </c>
      <c r="B227" s="33" t="s">
        <v>28</v>
      </c>
      <c r="C227" s="39"/>
      <c r="D227" s="44"/>
      <c r="E227" s="39"/>
      <c r="F227" s="61"/>
      <c r="G227" s="63"/>
      <c r="H227" s="39"/>
      <c r="I227" s="39"/>
      <c r="J227" s="18"/>
      <c r="K227" s="18"/>
    </row>
    <row r="228" spans="1:25" ht="15" customHeight="1" x14ac:dyDescent="0.25">
      <c r="A228" s="69"/>
      <c r="B228" s="26">
        <v>2021</v>
      </c>
      <c r="C228" s="44"/>
      <c r="D228" s="44"/>
      <c r="E228" s="32"/>
      <c r="F228" s="68"/>
      <c r="G228" s="71"/>
      <c r="H228" s="39"/>
      <c r="I228" s="39"/>
      <c r="J228" s="18"/>
      <c r="K228" s="18"/>
    </row>
    <row r="229" spans="1:25" x14ac:dyDescent="0.25">
      <c r="A229" s="69"/>
      <c r="B229" s="26">
        <v>2022</v>
      </c>
      <c r="C229" s="44"/>
      <c r="D229" s="44"/>
      <c r="E229" s="32"/>
      <c r="F229" s="68"/>
      <c r="G229" s="71"/>
      <c r="H229" s="39"/>
      <c r="I229" s="39"/>
      <c r="J229" s="18"/>
      <c r="K229" s="18"/>
    </row>
    <row r="230" spans="1:25" x14ac:dyDescent="0.25">
      <c r="A230" s="69"/>
      <c r="B230" s="26">
        <v>2023</v>
      </c>
      <c r="C230" s="44"/>
      <c r="D230" s="44"/>
      <c r="E230" s="32"/>
      <c r="F230" s="68"/>
      <c r="G230" s="71"/>
      <c r="H230" s="39"/>
      <c r="I230" s="39"/>
      <c r="J230" s="18"/>
      <c r="K230" s="18"/>
    </row>
    <row r="231" spans="1:25" x14ac:dyDescent="0.25">
      <c r="A231" s="69"/>
      <c r="B231" s="26">
        <v>2024</v>
      </c>
      <c r="C231" s="44"/>
      <c r="D231" s="44"/>
      <c r="E231" s="32"/>
      <c r="F231" s="68"/>
      <c r="G231" s="71"/>
      <c r="H231" s="39"/>
      <c r="I231" s="39"/>
      <c r="J231" s="18"/>
      <c r="K231" s="18"/>
    </row>
    <row r="232" spans="1:25" x14ac:dyDescent="0.25">
      <c r="A232" s="69"/>
      <c r="B232" s="26">
        <v>2025</v>
      </c>
      <c r="C232" s="44"/>
      <c r="D232" s="44"/>
      <c r="E232" s="32"/>
      <c r="F232" s="68"/>
      <c r="G232" s="71"/>
      <c r="H232" s="39"/>
      <c r="I232" s="39"/>
      <c r="J232" s="18"/>
      <c r="K232" s="18"/>
    </row>
    <row r="233" spans="1:25" x14ac:dyDescent="0.25">
      <c r="A233" s="84"/>
      <c r="B233" s="85"/>
      <c r="C233" s="85"/>
      <c r="D233" s="86"/>
      <c r="E233" s="85"/>
      <c r="F233" s="87"/>
      <c r="G233" s="71"/>
      <c r="H233" s="39"/>
      <c r="I233" s="39"/>
      <c r="J233" s="18"/>
      <c r="K233" s="18"/>
    </row>
    <row r="234" spans="1:25" x14ac:dyDescent="0.25">
      <c r="A234" s="58" t="s">
        <v>168</v>
      </c>
      <c r="B234" s="31"/>
      <c r="C234" s="31"/>
      <c r="D234" s="44"/>
      <c r="E234" s="32"/>
      <c r="F234" s="53"/>
      <c r="G234" s="62"/>
      <c r="H234" s="31"/>
      <c r="I234" s="31"/>
      <c r="U234" s="9" t="s">
        <v>250</v>
      </c>
      <c r="V234" s="9" t="s">
        <v>249</v>
      </c>
      <c r="W234" s="9" t="s">
        <v>251</v>
      </c>
      <c r="X234" s="9" t="s">
        <v>252</v>
      </c>
      <c r="Y234" s="9" t="s">
        <v>253</v>
      </c>
    </row>
    <row r="235" spans="1:25" ht="8.1" customHeight="1" x14ac:dyDescent="0.25">
      <c r="A235" s="57"/>
      <c r="B235" s="31"/>
      <c r="C235" s="31"/>
      <c r="D235" s="44"/>
      <c r="E235" s="32"/>
      <c r="F235" s="53"/>
      <c r="G235" s="62"/>
      <c r="H235" s="31"/>
      <c r="I235" s="31"/>
    </row>
    <row r="236" spans="1:25" x14ac:dyDescent="0.25">
      <c r="A236" s="59" t="s">
        <v>39</v>
      </c>
      <c r="B236" s="33" t="s">
        <v>28</v>
      </c>
      <c r="C236" s="39"/>
      <c r="D236" s="44"/>
      <c r="E236" s="39"/>
      <c r="F236" s="61"/>
      <c r="G236" s="63"/>
      <c r="H236" s="39"/>
      <c r="I236" s="39"/>
      <c r="J236" s="18"/>
      <c r="K236" s="18"/>
    </row>
    <row r="237" spans="1:25" ht="15" customHeight="1" x14ac:dyDescent="0.25">
      <c r="A237" s="69"/>
      <c r="B237" s="26">
        <v>2021</v>
      </c>
      <c r="C237" s="44"/>
      <c r="D237" s="44"/>
      <c r="E237" s="32"/>
      <c r="F237" s="68"/>
      <c r="G237" s="71"/>
      <c r="H237" s="39"/>
      <c r="I237" s="39"/>
      <c r="J237" s="18"/>
      <c r="K237" s="18"/>
    </row>
    <row r="238" spans="1:25" x14ac:dyDescent="0.25">
      <c r="A238" s="69"/>
      <c r="B238" s="26">
        <v>2022</v>
      </c>
      <c r="C238" s="44"/>
      <c r="D238" s="44"/>
      <c r="E238" s="32"/>
      <c r="F238" s="68"/>
      <c r="G238" s="71"/>
      <c r="H238" s="39"/>
      <c r="I238" s="39"/>
      <c r="J238" s="18"/>
      <c r="K238" s="18"/>
    </row>
    <row r="239" spans="1:25" x14ac:dyDescent="0.25">
      <c r="A239" s="69"/>
      <c r="B239" s="26">
        <v>2023</v>
      </c>
      <c r="C239" s="44"/>
      <c r="D239" s="44"/>
      <c r="E239" s="32"/>
      <c r="F239" s="68"/>
      <c r="G239" s="71"/>
      <c r="H239" s="39"/>
      <c r="I239" s="39"/>
      <c r="J239" s="18"/>
      <c r="K239" s="18"/>
    </row>
    <row r="240" spans="1:25" x14ac:dyDescent="0.25">
      <c r="A240" s="69"/>
      <c r="B240" s="26">
        <v>2024</v>
      </c>
      <c r="C240" s="44"/>
      <c r="D240" s="44"/>
      <c r="E240" s="32"/>
      <c r="F240" s="68"/>
      <c r="G240" s="71"/>
      <c r="H240" s="39"/>
      <c r="I240" s="39"/>
      <c r="J240" s="18"/>
      <c r="K240" s="18"/>
    </row>
    <row r="241" spans="1:25" x14ac:dyDescent="0.25">
      <c r="A241" s="69"/>
      <c r="B241" s="26">
        <v>2025</v>
      </c>
      <c r="C241" s="44"/>
      <c r="D241" s="44"/>
      <c r="E241" s="32"/>
      <c r="F241" s="68"/>
      <c r="G241" s="71"/>
      <c r="H241" s="39"/>
      <c r="I241" s="39"/>
      <c r="J241" s="18"/>
      <c r="K241" s="18"/>
    </row>
    <row r="242" spans="1:25" x14ac:dyDescent="0.25">
      <c r="A242" s="84"/>
      <c r="B242" s="85"/>
      <c r="C242" s="85"/>
      <c r="D242" s="86"/>
      <c r="E242" s="85"/>
      <c r="F242" s="87"/>
      <c r="G242" s="71"/>
      <c r="H242" s="39"/>
      <c r="I242" s="39"/>
      <c r="J242" s="18"/>
      <c r="K242" s="18"/>
    </row>
    <row r="243" spans="1:25" x14ac:dyDescent="0.25">
      <c r="A243" s="58" t="s">
        <v>41</v>
      </c>
      <c r="B243" s="31"/>
      <c r="C243" s="31"/>
      <c r="D243" s="44"/>
      <c r="E243" s="32"/>
      <c r="F243" s="53"/>
      <c r="G243" s="62"/>
      <c r="H243" s="31"/>
      <c r="I243" s="31"/>
      <c r="U243" s="9" t="s">
        <v>250</v>
      </c>
      <c r="V243" s="9" t="s">
        <v>249</v>
      </c>
      <c r="W243" s="9" t="s">
        <v>251</v>
      </c>
      <c r="X243" s="9" t="s">
        <v>252</v>
      </c>
      <c r="Y243" s="9" t="s">
        <v>253</v>
      </c>
    </row>
    <row r="244" spans="1:25" ht="8.1" customHeight="1" x14ac:dyDescent="0.25">
      <c r="A244" s="57"/>
      <c r="B244" s="31"/>
      <c r="C244" s="31"/>
      <c r="D244" s="44"/>
      <c r="E244" s="32"/>
      <c r="F244" s="61"/>
      <c r="G244" s="63"/>
      <c r="H244" s="31"/>
      <c r="I244" s="31"/>
    </row>
    <row r="245" spans="1:25" x14ac:dyDescent="0.25">
      <c r="A245" s="59" t="s">
        <v>39</v>
      </c>
      <c r="B245" s="33" t="s">
        <v>28</v>
      </c>
      <c r="C245" s="39"/>
      <c r="D245" s="44"/>
      <c r="E245" s="39"/>
      <c r="F245" s="61"/>
      <c r="G245" s="63"/>
      <c r="H245" s="39"/>
      <c r="I245" s="39"/>
      <c r="J245" s="18"/>
      <c r="K245" s="18"/>
    </row>
    <row r="246" spans="1:25" ht="15" customHeight="1" x14ac:dyDescent="0.25">
      <c r="A246" s="69"/>
      <c r="B246" s="26">
        <v>2021</v>
      </c>
      <c r="C246" s="44"/>
      <c r="D246" s="44"/>
      <c r="E246" s="32"/>
      <c r="F246" s="68"/>
      <c r="G246" s="71"/>
      <c r="H246" s="39"/>
      <c r="I246" s="39"/>
      <c r="J246" s="18"/>
      <c r="K246" s="18"/>
    </row>
    <row r="247" spans="1:25" x14ac:dyDescent="0.25">
      <c r="A247" s="69"/>
      <c r="B247" s="26">
        <v>2022</v>
      </c>
      <c r="C247" s="44"/>
      <c r="D247" s="44"/>
      <c r="E247" s="32"/>
      <c r="F247" s="68"/>
      <c r="G247" s="71"/>
      <c r="H247" s="39"/>
      <c r="I247" s="39"/>
      <c r="J247" s="18"/>
      <c r="K247" s="18"/>
    </row>
    <row r="248" spans="1:25" x14ac:dyDescent="0.25">
      <c r="A248" s="69"/>
      <c r="B248" s="26">
        <v>2023</v>
      </c>
      <c r="C248" s="44"/>
      <c r="D248" s="44"/>
      <c r="E248" s="32"/>
      <c r="F248" s="68"/>
      <c r="G248" s="71"/>
      <c r="H248" s="39"/>
      <c r="I248" s="39"/>
      <c r="J248" s="18"/>
      <c r="K248" s="18"/>
    </row>
    <row r="249" spans="1:25" x14ac:dyDescent="0.25">
      <c r="A249" s="69"/>
      <c r="B249" s="26">
        <v>2024</v>
      </c>
      <c r="C249" s="44"/>
      <c r="D249" s="44"/>
      <c r="E249" s="32"/>
      <c r="F249" s="68"/>
      <c r="G249" s="71"/>
      <c r="H249" s="39"/>
      <c r="I249" s="39"/>
      <c r="J249" s="18"/>
      <c r="K249" s="18"/>
    </row>
    <row r="250" spans="1:25" x14ac:dyDescent="0.25">
      <c r="A250" s="69"/>
      <c r="B250" s="26">
        <v>2025</v>
      </c>
      <c r="C250" s="44"/>
      <c r="D250" s="44"/>
      <c r="E250" s="32"/>
      <c r="F250" s="68"/>
      <c r="G250" s="71"/>
      <c r="H250" s="39"/>
      <c r="I250" s="39"/>
      <c r="J250" s="18"/>
      <c r="K250" s="18"/>
    </row>
    <row r="251" spans="1:25" x14ac:dyDescent="0.25">
      <c r="A251" s="84"/>
      <c r="B251" s="85"/>
      <c r="C251" s="85"/>
      <c r="D251" s="86"/>
      <c r="E251" s="85"/>
      <c r="F251" s="87"/>
      <c r="G251" s="71"/>
      <c r="H251" s="39"/>
      <c r="I251" s="39"/>
      <c r="J251" s="18"/>
      <c r="K251" s="18"/>
    </row>
    <row r="252" spans="1:25" x14ac:dyDescent="0.25">
      <c r="A252" s="58" t="s">
        <v>42</v>
      </c>
      <c r="B252" s="31"/>
      <c r="C252" s="31"/>
      <c r="D252" s="44"/>
      <c r="E252" s="32"/>
      <c r="F252" s="53"/>
      <c r="G252" s="62"/>
      <c r="H252" s="31"/>
      <c r="I252" s="31"/>
      <c r="U252" s="9" t="s">
        <v>250</v>
      </c>
      <c r="V252" s="9" t="s">
        <v>249</v>
      </c>
      <c r="W252" s="9" t="s">
        <v>251</v>
      </c>
      <c r="X252" s="9" t="s">
        <v>252</v>
      </c>
      <c r="Y252" s="9" t="s">
        <v>253</v>
      </c>
    </row>
    <row r="253" spans="1:25" ht="8.1" customHeight="1" x14ac:dyDescent="0.25">
      <c r="A253" s="57"/>
      <c r="B253" s="31"/>
      <c r="C253" s="31"/>
      <c r="D253" s="44"/>
      <c r="E253" s="32"/>
      <c r="F253" s="61"/>
      <c r="G253" s="63"/>
      <c r="H253" s="31"/>
      <c r="I253" s="31"/>
    </row>
    <row r="254" spans="1:25" x14ac:dyDescent="0.25">
      <c r="A254" s="59" t="s">
        <v>39</v>
      </c>
      <c r="B254" s="33" t="s">
        <v>28</v>
      </c>
      <c r="C254" s="39"/>
      <c r="D254" s="44"/>
      <c r="E254" s="39"/>
      <c r="F254" s="61"/>
      <c r="G254" s="63"/>
      <c r="H254" s="39"/>
      <c r="I254" s="39"/>
      <c r="J254" s="18"/>
      <c r="K254" s="18"/>
    </row>
    <row r="255" spans="1:25" ht="15" customHeight="1" x14ac:dyDescent="0.25">
      <c r="A255" s="69"/>
      <c r="B255" s="26">
        <v>2021</v>
      </c>
      <c r="C255" s="44"/>
      <c r="D255" s="44"/>
      <c r="E255" s="32"/>
      <c r="F255" s="68"/>
      <c r="G255" s="71"/>
      <c r="H255" s="39"/>
      <c r="I255" s="39"/>
      <c r="J255" s="18"/>
      <c r="K255" s="18"/>
    </row>
    <row r="256" spans="1:25" x14ac:dyDescent="0.25">
      <c r="A256" s="69"/>
      <c r="B256" s="26">
        <v>2022</v>
      </c>
      <c r="C256" s="44"/>
      <c r="D256" s="44"/>
      <c r="E256" s="32"/>
      <c r="F256" s="68"/>
      <c r="G256" s="71"/>
      <c r="H256" s="39"/>
      <c r="I256" s="39"/>
      <c r="J256" s="18"/>
      <c r="K256" s="18"/>
    </row>
    <row r="257" spans="1:25" x14ac:dyDescent="0.25">
      <c r="A257" s="69"/>
      <c r="B257" s="26">
        <v>2023</v>
      </c>
      <c r="C257" s="44"/>
      <c r="D257" s="44"/>
      <c r="E257" s="32"/>
      <c r="F257" s="68"/>
      <c r="G257" s="71"/>
      <c r="H257" s="39"/>
      <c r="I257" s="39"/>
      <c r="J257" s="18"/>
      <c r="K257" s="18"/>
    </row>
    <row r="258" spans="1:25" x14ac:dyDescent="0.25">
      <c r="A258" s="69"/>
      <c r="B258" s="26">
        <v>2024</v>
      </c>
      <c r="C258" s="44"/>
      <c r="D258" s="44"/>
      <c r="E258" s="32"/>
      <c r="F258" s="68"/>
      <c r="G258" s="71"/>
      <c r="H258" s="39"/>
      <c r="I258" s="39"/>
      <c r="J258" s="18"/>
      <c r="K258" s="18"/>
    </row>
    <row r="259" spans="1:25" x14ac:dyDescent="0.25">
      <c r="A259" s="69"/>
      <c r="B259" s="26">
        <v>2025</v>
      </c>
      <c r="C259" s="44"/>
      <c r="D259" s="44"/>
      <c r="E259" s="32"/>
      <c r="F259" s="68"/>
      <c r="G259" s="71"/>
      <c r="H259" s="39"/>
      <c r="I259" s="39"/>
      <c r="J259" s="18"/>
      <c r="K259" s="18"/>
    </row>
    <row r="260" spans="1:25" x14ac:dyDescent="0.25">
      <c r="A260" s="84"/>
      <c r="B260" s="85"/>
      <c r="C260" s="85"/>
      <c r="D260" s="86"/>
      <c r="E260" s="85"/>
      <c r="F260" s="87"/>
      <c r="G260" s="71"/>
      <c r="H260" s="39"/>
      <c r="I260" s="39"/>
      <c r="J260" s="18"/>
      <c r="K260" s="18"/>
    </row>
    <row r="261" spans="1:25" x14ac:dyDescent="0.25">
      <c r="A261" s="58" t="s">
        <v>43</v>
      </c>
      <c r="B261" s="31"/>
      <c r="C261" s="31"/>
      <c r="D261" s="44"/>
      <c r="E261" s="32"/>
      <c r="F261" s="53"/>
      <c r="G261" s="62"/>
      <c r="H261" s="31"/>
      <c r="I261" s="31"/>
      <c r="U261" s="9" t="s">
        <v>250</v>
      </c>
      <c r="V261" s="9" t="s">
        <v>249</v>
      </c>
      <c r="W261" s="9" t="s">
        <v>251</v>
      </c>
      <c r="X261" s="9" t="s">
        <v>252</v>
      </c>
      <c r="Y261" s="9" t="s">
        <v>253</v>
      </c>
    </row>
    <row r="262" spans="1:25" ht="8.1" customHeight="1" x14ac:dyDescent="0.25">
      <c r="A262" s="57"/>
      <c r="B262" s="31"/>
      <c r="C262" s="31"/>
      <c r="D262" s="44"/>
      <c r="E262" s="32"/>
      <c r="F262" s="61"/>
      <c r="G262" s="63"/>
      <c r="H262" s="31"/>
      <c r="I262" s="31"/>
    </row>
    <row r="263" spans="1:25" x14ac:dyDescent="0.25">
      <c r="A263" s="59" t="s">
        <v>39</v>
      </c>
      <c r="B263" s="33" t="s">
        <v>28</v>
      </c>
      <c r="C263" s="39"/>
      <c r="D263" s="44"/>
      <c r="E263" s="39"/>
      <c r="F263" s="61"/>
      <c r="G263" s="63"/>
      <c r="H263" s="39"/>
      <c r="I263" s="39"/>
      <c r="J263" s="18"/>
      <c r="K263" s="18"/>
    </row>
    <row r="264" spans="1:25" ht="15" customHeight="1" x14ac:dyDescent="0.25">
      <c r="A264" s="69"/>
      <c r="B264" s="26">
        <v>2021</v>
      </c>
      <c r="C264" s="44"/>
      <c r="D264" s="44"/>
      <c r="E264" s="32"/>
      <c r="F264" s="68"/>
      <c r="G264" s="18"/>
      <c r="H264" s="39"/>
      <c r="I264" s="39"/>
      <c r="J264" s="18"/>
      <c r="K264" s="18"/>
    </row>
    <row r="265" spans="1:25" x14ac:dyDescent="0.25">
      <c r="A265" s="69"/>
      <c r="B265" s="26">
        <v>2022</v>
      </c>
      <c r="C265" s="44"/>
      <c r="D265" s="44"/>
      <c r="E265" s="32"/>
      <c r="F265" s="68"/>
      <c r="G265" s="18"/>
      <c r="H265" s="39"/>
      <c r="I265" s="39"/>
      <c r="J265" s="18"/>
      <c r="K265" s="18"/>
    </row>
    <row r="266" spans="1:25" x14ac:dyDescent="0.25">
      <c r="A266" s="69"/>
      <c r="B266" s="26">
        <v>2023</v>
      </c>
      <c r="C266" s="44"/>
      <c r="D266" s="44"/>
      <c r="E266" s="32"/>
      <c r="F266" s="68"/>
      <c r="G266" s="18"/>
      <c r="H266" s="39"/>
      <c r="I266" s="39"/>
      <c r="J266" s="18"/>
      <c r="K266" s="18"/>
    </row>
    <row r="267" spans="1:25" x14ac:dyDescent="0.25">
      <c r="A267" s="69"/>
      <c r="B267" s="26">
        <v>2024</v>
      </c>
      <c r="C267" s="44"/>
      <c r="D267" s="44"/>
      <c r="E267" s="32"/>
      <c r="F267" s="68"/>
      <c r="G267" s="18"/>
      <c r="H267" s="39"/>
      <c r="I267" s="39"/>
      <c r="J267" s="18"/>
      <c r="K267" s="18"/>
    </row>
    <row r="268" spans="1:25" x14ac:dyDescent="0.25">
      <c r="A268" s="69"/>
      <c r="B268" s="26">
        <v>2025</v>
      </c>
      <c r="C268" s="44"/>
      <c r="D268" s="44"/>
      <c r="E268" s="32"/>
      <c r="F268" s="68"/>
      <c r="G268" s="18"/>
      <c r="H268" s="39"/>
      <c r="I268" s="39"/>
      <c r="J268" s="18"/>
      <c r="K268" s="18"/>
    </row>
    <row r="269" spans="1:25" x14ac:dyDescent="0.25">
      <c r="A269" s="84"/>
      <c r="B269" s="85"/>
      <c r="C269" s="85"/>
      <c r="D269" s="86"/>
      <c r="E269" s="85"/>
      <c r="F269" s="87"/>
      <c r="G269" s="18"/>
      <c r="H269" s="39"/>
      <c r="I269" s="39"/>
      <c r="J269" s="18"/>
      <c r="K269" s="18"/>
    </row>
    <row r="270" spans="1:25" x14ac:dyDescent="0.25">
      <c r="A270" s="58" t="s">
        <v>245</v>
      </c>
      <c r="B270" s="31"/>
      <c r="C270" s="31"/>
      <c r="D270" s="44"/>
      <c r="E270" s="32"/>
      <c r="F270" s="53"/>
      <c r="G270" s="62"/>
      <c r="H270" s="31"/>
      <c r="I270" s="31"/>
      <c r="U270" s="9" t="s">
        <v>250</v>
      </c>
      <c r="V270" s="9" t="s">
        <v>249</v>
      </c>
      <c r="W270" s="9" t="s">
        <v>251</v>
      </c>
      <c r="X270" s="9" t="s">
        <v>252</v>
      </c>
      <c r="Y270" s="9" t="s">
        <v>253</v>
      </c>
    </row>
    <row r="271" spans="1:25" x14ac:dyDescent="0.25">
      <c r="A271" s="58" t="s">
        <v>169</v>
      </c>
      <c r="B271" s="31"/>
      <c r="C271" s="31"/>
      <c r="D271" s="44"/>
      <c r="E271" s="32"/>
      <c r="F271" s="61"/>
      <c r="G271"/>
      <c r="H271" s="31"/>
      <c r="I271" s="31"/>
    </row>
    <row r="272" spans="1:25" ht="8.1" customHeight="1" x14ac:dyDescent="0.25">
      <c r="A272" s="57"/>
      <c r="B272" s="31"/>
      <c r="C272" s="31"/>
      <c r="D272" s="32"/>
      <c r="E272" s="32"/>
      <c r="F272" s="53"/>
      <c r="H272" s="31"/>
      <c r="I272" s="31"/>
    </row>
    <row r="273" spans="1:11" x14ac:dyDescent="0.25">
      <c r="A273" s="59" t="s">
        <v>44</v>
      </c>
      <c r="B273" s="33" t="s">
        <v>28</v>
      </c>
      <c r="C273" s="39"/>
      <c r="D273" s="39"/>
      <c r="E273" s="39"/>
      <c r="F273" s="61"/>
      <c r="G273"/>
      <c r="H273" s="39"/>
      <c r="I273" s="39"/>
      <c r="J273" s="18"/>
      <c r="K273" s="18"/>
    </row>
    <row r="274" spans="1:11" ht="15" customHeight="1" x14ac:dyDescent="0.25">
      <c r="A274" s="69"/>
      <c r="B274" s="26">
        <v>2021</v>
      </c>
      <c r="C274" s="44"/>
      <c r="D274" s="39"/>
      <c r="E274" s="32"/>
      <c r="F274" s="68"/>
      <c r="G274" s="18"/>
      <c r="H274" s="39"/>
      <c r="I274" s="39"/>
      <c r="J274" s="18"/>
      <c r="K274" s="18"/>
    </row>
    <row r="275" spans="1:11" x14ac:dyDescent="0.25">
      <c r="A275" s="69"/>
      <c r="B275" s="26">
        <v>2022</v>
      </c>
      <c r="C275" s="44"/>
      <c r="D275" s="39"/>
      <c r="E275" s="32"/>
      <c r="F275" s="68"/>
      <c r="G275" s="18"/>
      <c r="H275" s="39"/>
      <c r="I275" s="39"/>
      <c r="J275" s="18"/>
      <c r="K275" s="18"/>
    </row>
    <row r="276" spans="1:11" x14ac:dyDescent="0.25">
      <c r="A276" s="69"/>
      <c r="B276" s="26">
        <v>2023</v>
      </c>
      <c r="C276" s="44"/>
      <c r="D276" s="39"/>
      <c r="E276" s="32"/>
      <c r="F276" s="68"/>
      <c r="G276" s="18"/>
      <c r="H276" s="39"/>
      <c r="I276" s="39"/>
      <c r="J276" s="18"/>
      <c r="K276" s="18"/>
    </row>
    <row r="277" spans="1:11" x14ac:dyDescent="0.25">
      <c r="A277" s="69"/>
      <c r="B277" s="26">
        <v>2024</v>
      </c>
      <c r="C277" s="44"/>
      <c r="D277" s="39"/>
      <c r="E277" s="32"/>
      <c r="F277" s="68"/>
      <c r="G277" s="18"/>
      <c r="H277" s="39"/>
      <c r="I277" s="39"/>
      <c r="J277" s="18"/>
      <c r="K277" s="18"/>
    </row>
    <row r="278" spans="1:11" x14ac:dyDescent="0.25">
      <c r="A278" s="69"/>
      <c r="B278" s="26">
        <v>2025</v>
      </c>
      <c r="C278" s="44"/>
      <c r="D278" s="39"/>
      <c r="E278" s="32"/>
      <c r="F278" s="68"/>
      <c r="G278" s="18"/>
      <c r="H278" s="39"/>
      <c r="I278" s="39"/>
      <c r="J278" s="18"/>
      <c r="K278" s="18"/>
    </row>
    <row r="279" spans="1:11" x14ac:dyDescent="0.25">
      <c r="A279" s="82"/>
      <c r="B279" s="23"/>
      <c r="C279" s="23"/>
      <c r="D279" s="23"/>
      <c r="E279" s="23"/>
      <c r="F279" s="83"/>
      <c r="G279" s="39"/>
      <c r="H279" s="39"/>
      <c r="I279" s="39"/>
      <c r="J279" s="18"/>
      <c r="K279" s="18"/>
    </row>
    <row r="280" spans="1:11" ht="18" customHeight="1" x14ac:dyDescent="0.25">
      <c r="A280" s="50" t="s">
        <v>45</v>
      </c>
      <c r="B280" s="31"/>
      <c r="C280" s="31"/>
      <c r="D280" s="32"/>
      <c r="E280" s="39"/>
      <c r="F280" s="53"/>
      <c r="G280" s="31"/>
      <c r="H280" s="31"/>
      <c r="I280" s="31"/>
    </row>
    <row r="281" spans="1:11" ht="8.1" customHeight="1" x14ac:dyDescent="0.25">
      <c r="A281" s="57"/>
      <c r="B281" s="31"/>
      <c r="C281" s="31"/>
      <c r="D281" s="32"/>
      <c r="E281" s="39"/>
      <c r="F281" s="53"/>
      <c r="H281" s="31"/>
      <c r="I281" s="31"/>
    </row>
    <row r="282" spans="1:11" ht="15" customHeight="1" x14ac:dyDescent="0.25">
      <c r="A282" s="55" t="s">
        <v>46</v>
      </c>
      <c r="B282" s="31"/>
      <c r="C282" s="31"/>
      <c r="D282" s="32"/>
      <c r="E282" s="39"/>
      <c r="F282" s="53"/>
      <c r="H282"/>
      <c r="I282"/>
    </row>
    <row r="283" spans="1:11" ht="8.1" customHeight="1" x14ac:dyDescent="0.25">
      <c r="A283" s="88"/>
      <c r="B283" s="89"/>
      <c r="C283" s="89"/>
      <c r="D283" s="90"/>
      <c r="E283" s="85"/>
      <c r="F283" s="91"/>
      <c r="H283" s="31"/>
      <c r="I283" s="31"/>
    </row>
    <row r="284" spans="1:11" x14ac:dyDescent="0.25">
      <c r="A284" s="58" t="s">
        <v>47</v>
      </c>
      <c r="B284" s="31"/>
      <c r="C284" s="31"/>
      <c r="D284" s="32"/>
      <c r="E284" s="39"/>
      <c r="F284" s="53"/>
      <c r="H284" s="31"/>
      <c r="I284" s="31"/>
    </row>
    <row r="285" spans="1:11" ht="8.1" customHeight="1" x14ac:dyDescent="0.25">
      <c r="A285" s="57"/>
      <c r="B285" s="31"/>
      <c r="C285" s="31"/>
      <c r="D285" s="32"/>
      <c r="E285" s="32"/>
      <c r="F285" s="53"/>
      <c r="H285" s="31"/>
      <c r="I285" s="31"/>
    </row>
    <row r="286" spans="1:11" x14ac:dyDescent="0.25">
      <c r="A286" s="70" t="s">
        <v>48</v>
      </c>
      <c r="B286" s="31"/>
      <c r="C286" s="31"/>
      <c r="D286" s="32"/>
      <c r="E286" s="32"/>
      <c r="F286" s="53"/>
      <c r="H286" s="31"/>
      <c r="I286" s="31"/>
    </row>
    <row r="287" spans="1:11" ht="8.1" customHeight="1" x14ac:dyDescent="0.25">
      <c r="A287" s="57"/>
      <c r="B287" s="31"/>
      <c r="C287" s="31"/>
      <c r="D287" s="32"/>
      <c r="E287" s="32"/>
      <c r="F287" s="53"/>
      <c r="H287" s="31"/>
      <c r="I287" s="31"/>
    </row>
    <row r="288" spans="1:11" x14ac:dyDescent="0.25">
      <c r="A288" s="59" t="s">
        <v>49</v>
      </c>
      <c r="B288" s="31"/>
      <c r="C288" s="39"/>
      <c r="D288" s="32"/>
      <c r="E288" s="32"/>
      <c r="F288" s="53"/>
      <c r="H288" s="31"/>
      <c r="I288" s="31"/>
    </row>
    <row r="289" spans="1:11" ht="15" customHeight="1" x14ac:dyDescent="0.25">
      <c r="A289" s="67"/>
      <c r="B289" s="39"/>
      <c r="C289" s="39"/>
      <c r="D289" s="32"/>
      <c r="E289" s="32"/>
      <c r="F289" s="53"/>
      <c r="H289" s="31"/>
      <c r="I289" s="31"/>
    </row>
    <row r="290" spans="1:11" x14ac:dyDescent="0.25">
      <c r="A290" s="71"/>
      <c r="B290" s="39"/>
      <c r="C290" s="39"/>
      <c r="D290" s="39"/>
      <c r="E290" s="39"/>
      <c r="F290" s="68"/>
      <c r="G290" s="18"/>
      <c r="H290" s="39"/>
      <c r="I290" s="39"/>
      <c r="J290" s="18"/>
      <c r="K290" s="18"/>
    </row>
    <row r="291" spans="1:11" x14ac:dyDescent="0.25">
      <c r="A291" s="70" t="s">
        <v>50</v>
      </c>
      <c r="B291" s="31"/>
      <c r="C291" s="31"/>
      <c r="D291" s="32"/>
      <c r="E291" s="32"/>
      <c r="F291" s="53"/>
      <c r="H291" s="31"/>
      <c r="I291" s="31"/>
    </row>
    <row r="292" spans="1:11" ht="8.1" customHeight="1" x14ac:dyDescent="0.25">
      <c r="A292" s="57"/>
      <c r="B292" s="31"/>
      <c r="C292" s="31"/>
      <c r="D292" s="32"/>
      <c r="E292" s="32"/>
      <c r="F292" s="53"/>
      <c r="H292" s="31"/>
      <c r="I292" s="31"/>
    </row>
    <row r="293" spans="1:11" x14ac:dyDescent="0.25">
      <c r="A293" s="59" t="s">
        <v>292</v>
      </c>
      <c r="B293" s="31"/>
      <c r="C293" s="39"/>
      <c r="D293" s="39"/>
      <c r="E293" s="39"/>
      <c r="F293" s="68"/>
      <c r="G293" s="18"/>
      <c r="H293" s="39"/>
      <c r="I293" s="39"/>
      <c r="J293" s="18"/>
      <c r="K293" s="18"/>
    </row>
    <row r="294" spans="1:11" ht="15" customHeight="1" x14ac:dyDescent="0.25">
      <c r="A294" s="60"/>
      <c r="B294" s="39"/>
      <c r="C294" s="39"/>
      <c r="D294" s="39"/>
      <c r="E294" s="39"/>
      <c r="F294" s="68"/>
      <c r="G294" s="18"/>
      <c r="H294" s="39"/>
      <c r="I294" s="39"/>
      <c r="J294" s="18"/>
      <c r="K294" s="18"/>
    </row>
    <row r="295" spans="1:11" x14ac:dyDescent="0.25">
      <c r="A295" s="71"/>
      <c r="B295" s="39"/>
      <c r="C295" s="39"/>
      <c r="D295" s="39"/>
      <c r="E295" s="39"/>
      <c r="F295" s="68"/>
      <c r="G295" s="18"/>
      <c r="H295" s="39"/>
      <c r="I295" s="39"/>
      <c r="J295" s="18"/>
      <c r="K295" s="18"/>
    </row>
    <row r="296" spans="1:11" x14ac:dyDescent="0.25">
      <c r="A296" s="70" t="s">
        <v>371</v>
      </c>
      <c r="B296" s="31"/>
      <c r="C296" s="31"/>
      <c r="D296" s="32"/>
      <c r="E296" s="32"/>
      <c r="F296" s="53"/>
      <c r="H296" s="31"/>
      <c r="I296" s="31"/>
    </row>
    <row r="297" spans="1:11" ht="8.1" customHeight="1" x14ac:dyDescent="0.25">
      <c r="A297" s="57"/>
      <c r="B297" s="31"/>
      <c r="C297" s="31"/>
      <c r="D297" s="32"/>
      <c r="E297" s="32"/>
      <c r="F297" s="53"/>
      <c r="H297" s="31"/>
      <c r="I297" s="31"/>
    </row>
    <row r="298" spans="1:11" x14ac:dyDescent="0.25">
      <c r="A298" s="59" t="s">
        <v>292</v>
      </c>
      <c r="B298" s="31"/>
      <c r="C298" s="39"/>
      <c r="D298" s="39"/>
      <c r="E298" s="39"/>
      <c r="F298" s="68"/>
      <c r="G298" s="18"/>
      <c r="H298" s="39"/>
      <c r="I298" s="39"/>
      <c r="J298" s="18"/>
      <c r="K298" s="18"/>
    </row>
    <row r="299" spans="1:11" ht="15" customHeight="1" x14ac:dyDescent="0.25">
      <c r="A299" s="60"/>
      <c r="B299" s="39"/>
      <c r="C299" s="39"/>
      <c r="D299" s="39"/>
      <c r="E299" s="39"/>
      <c r="F299" s="68"/>
      <c r="G299" s="18"/>
      <c r="H299" s="39"/>
      <c r="I299" s="39"/>
      <c r="J299" s="18"/>
      <c r="K299" s="18"/>
    </row>
    <row r="300" spans="1:11" x14ac:dyDescent="0.25">
      <c r="A300" s="71"/>
      <c r="B300" s="39"/>
      <c r="C300" s="39"/>
      <c r="D300" s="39"/>
      <c r="E300" s="39"/>
      <c r="F300" s="68"/>
      <c r="G300" s="18"/>
      <c r="H300" s="39"/>
      <c r="I300" s="39"/>
      <c r="J300" s="18"/>
      <c r="K300" s="18"/>
    </row>
    <row r="301" spans="1:11" x14ac:dyDescent="0.25">
      <c r="A301" s="70" t="s">
        <v>51</v>
      </c>
      <c r="B301" s="31"/>
      <c r="C301" s="31"/>
      <c r="D301" s="32"/>
      <c r="E301" s="32"/>
      <c r="F301" s="53"/>
      <c r="H301" s="31"/>
      <c r="I301" s="31"/>
    </row>
    <row r="302" spans="1:11" ht="8.1" customHeight="1" x14ac:dyDescent="0.25">
      <c r="A302" s="57"/>
      <c r="B302" s="31"/>
      <c r="C302" s="31"/>
      <c r="D302" s="32"/>
      <c r="E302" s="32"/>
      <c r="F302" s="53"/>
      <c r="H302" s="31"/>
      <c r="I302" s="31"/>
    </row>
    <row r="303" spans="1:11" x14ac:dyDescent="0.25">
      <c r="A303" s="59" t="s">
        <v>292</v>
      </c>
      <c r="B303" s="31"/>
      <c r="C303" s="39"/>
      <c r="D303" s="39"/>
      <c r="E303" s="39"/>
      <c r="F303" s="68"/>
      <c r="G303" s="18"/>
      <c r="H303" s="39"/>
      <c r="I303" s="39"/>
      <c r="J303" s="18"/>
      <c r="K303" s="18"/>
    </row>
    <row r="304" spans="1:11" ht="15" customHeight="1" x14ac:dyDescent="0.25">
      <c r="A304" s="60"/>
      <c r="B304" s="39"/>
      <c r="C304" s="39"/>
      <c r="D304" s="39"/>
      <c r="E304" s="39"/>
      <c r="F304" s="68"/>
      <c r="G304" s="18"/>
      <c r="H304" s="39"/>
      <c r="I304" s="39"/>
      <c r="J304" s="18"/>
      <c r="K304" s="18"/>
    </row>
    <row r="305" spans="1:11" ht="15" customHeight="1" x14ac:dyDescent="0.25">
      <c r="A305" s="71"/>
      <c r="B305" s="39"/>
      <c r="C305" s="39"/>
      <c r="D305" s="39"/>
      <c r="E305" s="39"/>
      <c r="F305" s="68"/>
      <c r="G305" s="18"/>
      <c r="H305" s="39"/>
      <c r="I305" s="39"/>
      <c r="J305" s="18"/>
      <c r="K305" s="18"/>
    </row>
    <row r="306" spans="1:11" x14ac:dyDescent="0.25">
      <c r="A306" s="70" t="s">
        <v>246</v>
      </c>
      <c r="B306" s="31"/>
      <c r="C306" s="31"/>
      <c r="D306" s="32"/>
      <c r="E306" s="32"/>
      <c r="F306" s="53"/>
      <c r="H306" s="31"/>
      <c r="I306" s="31"/>
    </row>
    <row r="307" spans="1:11" ht="8.1" customHeight="1" x14ac:dyDescent="0.25">
      <c r="A307" s="57"/>
      <c r="B307" s="31"/>
      <c r="C307" s="31"/>
      <c r="D307" s="32"/>
      <c r="E307" s="32"/>
      <c r="F307" s="53"/>
      <c r="H307" s="31"/>
      <c r="I307" s="31"/>
    </row>
    <row r="308" spans="1:11" x14ac:dyDescent="0.25">
      <c r="A308" s="59" t="s">
        <v>52</v>
      </c>
      <c r="B308" s="31"/>
      <c r="C308" s="31"/>
      <c r="D308" s="39"/>
      <c r="E308" s="32"/>
      <c r="F308" s="68"/>
      <c r="G308" s="18"/>
      <c r="H308" s="39"/>
      <c r="I308" s="39"/>
      <c r="J308" s="18"/>
      <c r="K308" s="18"/>
    </row>
    <row r="309" spans="1:11" ht="15" customHeight="1" x14ac:dyDescent="0.25">
      <c r="A309" s="72"/>
      <c r="B309" s="39"/>
      <c r="C309" s="31"/>
      <c r="D309" s="39"/>
      <c r="E309" s="32"/>
      <c r="F309" s="68"/>
      <c r="G309" s="18"/>
      <c r="H309" s="39"/>
      <c r="I309" s="39"/>
      <c r="J309" s="18"/>
      <c r="K309" s="18"/>
    </row>
    <row r="310" spans="1:11" ht="8.1" customHeight="1" x14ac:dyDescent="0.25">
      <c r="A310" s="57"/>
      <c r="B310" s="31"/>
      <c r="C310" s="39"/>
      <c r="D310" s="39"/>
      <c r="E310" s="39"/>
      <c r="F310" s="68"/>
      <c r="G310" s="18"/>
      <c r="H310" s="39"/>
      <c r="I310" s="39"/>
      <c r="J310" s="18"/>
      <c r="K310" s="18"/>
    </row>
    <row r="311" spans="1:11" x14ac:dyDescent="0.25">
      <c r="A311" s="59" t="s">
        <v>53</v>
      </c>
      <c r="B311" s="31"/>
      <c r="C311" s="39"/>
      <c r="D311" s="39"/>
      <c r="E311" s="32"/>
      <c r="F311" s="68"/>
      <c r="G311" s="18"/>
      <c r="H311" s="39"/>
      <c r="I311" s="39"/>
      <c r="J311" s="18"/>
      <c r="K311" s="18"/>
    </row>
    <row r="312" spans="1:11" x14ac:dyDescent="0.25">
      <c r="A312" s="73"/>
      <c r="B312" s="39"/>
      <c r="C312" s="39"/>
      <c r="D312" s="39"/>
      <c r="E312" s="32"/>
      <c r="F312" s="68"/>
      <c r="G312" s="18"/>
      <c r="H312" s="39"/>
      <c r="I312" s="39"/>
      <c r="J312" s="18"/>
      <c r="K312" s="18"/>
    </row>
    <row r="313" spans="1:11" ht="8.1" customHeight="1" x14ac:dyDescent="0.25">
      <c r="A313" s="71"/>
      <c r="B313" s="39"/>
      <c r="C313" s="31"/>
      <c r="D313" s="39"/>
      <c r="E313" s="39"/>
      <c r="F313" s="68"/>
      <c r="G313" s="18"/>
      <c r="H313" s="39"/>
      <c r="I313" s="39"/>
      <c r="J313" s="18"/>
      <c r="K313" s="18"/>
    </row>
    <row r="314" spans="1:11" x14ac:dyDescent="0.25">
      <c r="A314" s="59" t="s">
        <v>293</v>
      </c>
      <c r="B314" s="39"/>
      <c r="C314" s="31"/>
      <c r="D314" s="39"/>
      <c r="E314" s="39"/>
      <c r="F314" s="68"/>
      <c r="G314" s="18"/>
      <c r="H314" s="39"/>
      <c r="I314" s="39"/>
      <c r="J314" s="18"/>
      <c r="K314" s="18"/>
    </row>
    <row r="315" spans="1:11" x14ac:dyDescent="0.25">
      <c r="A315" s="73"/>
      <c r="B315" s="39"/>
      <c r="C315" s="31"/>
      <c r="D315" s="39"/>
      <c r="E315" s="39"/>
      <c r="F315" s="68"/>
      <c r="G315" s="18"/>
      <c r="H315" s="39"/>
      <c r="I315" s="39"/>
      <c r="J315" s="18"/>
      <c r="K315" s="18"/>
    </row>
    <row r="316" spans="1:11" customFormat="1" ht="8.1" customHeight="1" x14ac:dyDescent="0.25">
      <c r="A316" s="63"/>
      <c r="B316" s="44"/>
      <c r="C316" s="44"/>
      <c r="D316" s="44"/>
      <c r="E316" s="44"/>
      <c r="F316" s="61"/>
    </row>
    <row r="317" spans="1:11" customFormat="1" x14ac:dyDescent="0.25">
      <c r="A317" s="59" t="s">
        <v>39</v>
      </c>
      <c r="B317" s="44"/>
      <c r="C317" s="44"/>
      <c r="D317" s="44"/>
      <c r="E317" s="44"/>
      <c r="F317" s="61"/>
    </row>
    <row r="318" spans="1:11" customFormat="1" x14ac:dyDescent="0.25">
      <c r="A318" s="201"/>
      <c r="B318" s="44"/>
      <c r="C318" s="44"/>
      <c r="D318" s="44"/>
      <c r="E318" s="44"/>
      <c r="F318" s="61"/>
    </row>
    <row r="319" spans="1:11" customFormat="1" x14ac:dyDescent="0.25">
      <c r="A319" s="353"/>
      <c r="B319" s="86"/>
      <c r="C319" s="86"/>
      <c r="D319" s="86"/>
      <c r="E319" s="86"/>
      <c r="F319" s="92"/>
    </row>
    <row r="320" spans="1:11" x14ac:dyDescent="0.25">
      <c r="A320" s="58" t="s">
        <v>54</v>
      </c>
      <c r="B320" s="31"/>
      <c r="C320" s="31"/>
      <c r="D320" s="32"/>
      <c r="E320" s="32"/>
      <c r="F320" s="53"/>
      <c r="H320" s="31"/>
      <c r="I320" s="31"/>
    </row>
    <row r="321" spans="1:11" ht="8.1" customHeight="1" x14ac:dyDescent="0.25">
      <c r="A321" s="57"/>
      <c r="B321" s="31"/>
      <c r="C321" s="31"/>
      <c r="D321" s="32"/>
      <c r="E321" s="32"/>
      <c r="F321" s="53"/>
      <c r="H321" s="31"/>
      <c r="I321" s="31"/>
    </row>
    <row r="322" spans="1:11" x14ac:dyDescent="0.25">
      <c r="A322" s="70" t="s">
        <v>247</v>
      </c>
      <c r="B322" s="31"/>
      <c r="C322" s="31"/>
      <c r="D322" s="32"/>
      <c r="E322" s="32"/>
      <c r="F322" s="53"/>
      <c r="H322" s="31"/>
      <c r="I322" s="31"/>
    </row>
    <row r="323" spans="1:11" ht="8.1" customHeight="1" x14ac:dyDescent="0.25">
      <c r="A323" s="57"/>
      <c r="B323" s="31"/>
      <c r="C323" s="31"/>
      <c r="D323" s="32"/>
      <c r="E323" s="32"/>
      <c r="F323" s="53"/>
      <c r="H323" s="31"/>
      <c r="I323" s="31"/>
    </row>
    <row r="324" spans="1:11" x14ac:dyDescent="0.25">
      <c r="A324" s="59" t="s">
        <v>44</v>
      </c>
      <c r="B324" s="31"/>
      <c r="C324" s="39"/>
      <c r="D324" s="32"/>
      <c r="E324" s="32"/>
      <c r="F324" s="53"/>
      <c r="H324" s="31"/>
      <c r="I324" s="31"/>
    </row>
    <row r="325" spans="1:11" ht="15" customHeight="1" x14ac:dyDescent="0.25">
      <c r="A325" s="67"/>
      <c r="B325" s="39"/>
      <c r="C325" s="39"/>
      <c r="D325" s="32"/>
      <c r="E325" s="32"/>
      <c r="F325" s="53"/>
      <c r="H325" s="31"/>
      <c r="I325" s="31"/>
    </row>
    <row r="326" spans="1:11" x14ac:dyDescent="0.25">
      <c r="A326" s="71"/>
      <c r="B326" s="39"/>
      <c r="C326" s="39"/>
      <c r="D326" s="39"/>
      <c r="E326" s="39"/>
      <c r="F326" s="68"/>
      <c r="G326" s="18"/>
      <c r="H326" s="39"/>
      <c r="I326" s="39"/>
      <c r="J326" s="18"/>
      <c r="K326" s="18"/>
    </row>
    <row r="327" spans="1:11" x14ac:dyDescent="0.25">
      <c r="A327" s="70" t="s">
        <v>157</v>
      </c>
      <c r="B327" s="31"/>
      <c r="C327" s="31"/>
      <c r="D327" s="32"/>
      <c r="E327" s="32"/>
      <c r="F327" s="53"/>
      <c r="H327" s="31"/>
      <c r="I327" s="31"/>
    </row>
    <row r="328" spans="1:11" x14ac:dyDescent="0.25">
      <c r="A328" s="70" t="s">
        <v>158</v>
      </c>
      <c r="B328" s="31"/>
      <c r="C328" s="31"/>
      <c r="D328" s="32"/>
      <c r="E328" s="32"/>
      <c r="F328" s="53"/>
      <c r="H328" s="31"/>
      <c r="I328" s="31"/>
    </row>
    <row r="329" spans="1:11" ht="8.1" customHeight="1" x14ac:dyDescent="0.25">
      <c r="A329" s="57"/>
      <c r="B329" s="31"/>
      <c r="C329" s="31"/>
      <c r="D329" s="32"/>
      <c r="E329" s="32"/>
      <c r="F329" s="53"/>
      <c r="H329" s="31"/>
      <c r="I329" s="31"/>
    </row>
    <row r="330" spans="1:11" x14ac:dyDescent="0.25">
      <c r="A330" s="59" t="s">
        <v>292</v>
      </c>
      <c r="B330" s="31"/>
      <c r="C330" s="39"/>
      <c r="D330" s="32"/>
      <c r="E330" s="32"/>
      <c r="F330" s="53"/>
      <c r="H330" s="31"/>
      <c r="I330" s="31"/>
    </row>
    <row r="331" spans="1:11" ht="15" customHeight="1" x14ac:dyDescent="0.25">
      <c r="A331" s="60"/>
      <c r="B331" s="39"/>
      <c r="C331" s="39"/>
      <c r="D331" s="32"/>
      <c r="E331" s="32"/>
      <c r="F331" s="53"/>
      <c r="H331" s="31"/>
      <c r="I331" s="31"/>
    </row>
    <row r="332" spans="1:11" x14ac:dyDescent="0.25">
      <c r="A332" s="93"/>
      <c r="B332" s="85"/>
      <c r="C332" s="85"/>
      <c r="D332" s="85"/>
      <c r="E332" s="85"/>
      <c r="F332" s="87"/>
      <c r="G332" s="18"/>
      <c r="H332" s="39"/>
      <c r="I332" s="39"/>
      <c r="J332" s="18"/>
      <c r="K332" s="18"/>
    </row>
    <row r="333" spans="1:11" x14ac:dyDescent="0.25">
      <c r="A333" s="58" t="s">
        <v>55</v>
      </c>
      <c r="B333" s="31"/>
      <c r="C333" s="31"/>
      <c r="D333" s="32"/>
      <c r="E333" s="32"/>
      <c r="F333" s="53"/>
      <c r="H333" s="31"/>
      <c r="I333" s="31"/>
    </row>
    <row r="334" spans="1:11" ht="8.1" customHeight="1" x14ac:dyDescent="0.25">
      <c r="A334" s="57"/>
      <c r="B334" s="31"/>
      <c r="C334" s="31"/>
      <c r="D334" s="32"/>
      <c r="E334" s="32"/>
      <c r="F334" s="53"/>
      <c r="H334" s="31"/>
      <c r="I334" s="31"/>
    </row>
    <row r="335" spans="1:11" x14ac:dyDescent="0.25">
      <c r="A335" s="70" t="s">
        <v>56</v>
      </c>
      <c r="B335" s="31"/>
      <c r="C335" s="31"/>
      <c r="D335" s="32"/>
      <c r="E335" s="32"/>
      <c r="F335" s="53"/>
      <c r="H335" s="31"/>
      <c r="I335" s="31"/>
    </row>
    <row r="336" spans="1:11" ht="8.1" customHeight="1" x14ac:dyDescent="0.25">
      <c r="A336" s="57"/>
      <c r="B336" s="31"/>
      <c r="C336" s="31"/>
      <c r="D336" s="32"/>
      <c r="E336" s="32"/>
      <c r="F336" s="53"/>
      <c r="H336" s="31"/>
      <c r="I336" s="31"/>
    </row>
    <row r="337" spans="1:12" x14ac:dyDescent="0.25">
      <c r="A337" s="59" t="s">
        <v>292</v>
      </c>
      <c r="B337" s="31"/>
      <c r="C337" s="39"/>
      <c r="D337" s="32"/>
      <c r="E337" s="32"/>
      <c r="F337" s="53"/>
      <c r="H337" s="31"/>
      <c r="I337" s="31"/>
    </row>
    <row r="338" spans="1:12" ht="15" customHeight="1" x14ac:dyDescent="0.25">
      <c r="A338" s="60"/>
      <c r="B338" s="39"/>
      <c r="C338" s="39"/>
      <c r="D338" s="32"/>
      <c r="E338" s="32"/>
      <c r="F338" s="53"/>
      <c r="H338" s="31"/>
      <c r="I338" s="31"/>
    </row>
    <row r="339" spans="1:12" x14ac:dyDescent="0.25">
      <c r="A339" s="71"/>
      <c r="B339" s="39"/>
      <c r="C339" s="39"/>
      <c r="D339" s="39"/>
      <c r="E339" s="39"/>
      <c r="F339" s="68"/>
      <c r="G339" s="18"/>
      <c r="H339" s="39"/>
      <c r="I339" s="39"/>
      <c r="J339" s="18"/>
      <c r="K339" s="18"/>
    </row>
    <row r="340" spans="1:12" x14ac:dyDescent="0.25">
      <c r="A340" s="70" t="s">
        <v>57</v>
      </c>
      <c r="B340" s="31"/>
      <c r="C340" s="31"/>
      <c r="D340" s="32"/>
      <c r="E340" s="32"/>
      <c r="F340" s="53"/>
      <c r="H340" s="31"/>
      <c r="I340" s="31"/>
    </row>
    <row r="341" spans="1:12" ht="8.1" customHeight="1" x14ac:dyDescent="0.25">
      <c r="A341" s="57"/>
      <c r="B341" s="31"/>
      <c r="C341" s="31"/>
      <c r="D341" s="32"/>
      <c r="E341" s="32"/>
      <c r="F341" s="53"/>
      <c r="H341" s="31"/>
      <c r="I341" s="31"/>
    </row>
    <row r="342" spans="1:12" x14ac:dyDescent="0.25">
      <c r="A342" s="59" t="s">
        <v>58</v>
      </c>
      <c r="B342" s="31"/>
      <c r="C342" s="31"/>
      <c r="D342" s="32"/>
      <c r="E342" s="32"/>
      <c r="F342" s="53"/>
      <c r="H342" s="31"/>
      <c r="I342" s="31"/>
    </row>
    <row r="343" spans="1:12" ht="65.099999999999994" customHeight="1" x14ac:dyDescent="0.25">
      <c r="A343" s="296"/>
      <c r="B343" s="297"/>
      <c r="C343" s="298"/>
      <c r="D343" s="39"/>
      <c r="E343" s="39"/>
      <c r="F343" s="53"/>
      <c r="H343" s="31"/>
      <c r="I343" s="31"/>
    </row>
    <row r="344" spans="1:12" x14ac:dyDescent="0.25">
      <c r="A344" s="71"/>
      <c r="B344" s="39"/>
      <c r="C344" s="39"/>
      <c r="D344" s="39"/>
      <c r="E344" s="39"/>
      <c r="F344" s="68"/>
      <c r="G344" s="18"/>
      <c r="H344" s="39"/>
      <c r="I344" s="39"/>
      <c r="J344" s="18"/>
      <c r="K344" s="18"/>
    </row>
    <row r="345" spans="1:12" x14ac:dyDescent="0.25">
      <c r="A345" s="59" t="s">
        <v>44</v>
      </c>
      <c r="B345" s="32"/>
      <c r="C345" s="33" t="s">
        <v>59</v>
      </c>
      <c r="D345" s="39"/>
      <c r="E345" s="39"/>
      <c r="F345" s="68"/>
      <c r="G345" s="18"/>
      <c r="H345" s="39"/>
      <c r="I345" s="39"/>
      <c r="J345" s="18"/>
      <c r="K345" s="18"/>
    </row>
    <row r="346" spans="1:12" x14ac:dyDescent="0.25">
      <c r="A346" s="202"/>
      <c r="B346" s="32"/>
      <c r="C346" s="27"/>
      <c r="D346" s="32"/>
      <c r="E346" s="32"/>
      <c r="F346" s="68"/>
      <c r="G346" s="18"/>
      <c r="H346" s="39"/>
      <c r="I346" s="39"/>
      <c r="J346" s="18"/>
      <c r="K346" s="18"/>
    </row>
    <row r="347" spans="1:12" x14ac:dyDescent="0.25">
      <c r="A347" s="62"/>
      <c r="B347" s="39"/>
      <c r="C347" s="31"/>
      <c r="D347" s="32"/>
      <c r="E347" s="32"/>
      <c r="F347" s="68"/>
      <c r="G347" s="18"/>
      <c r="H347" s="39"/>
      <c r="I347" s="39"/>
      <c r="J347" s="18"/>
      <c r="K347" s="18"/>
    </row>
    <row r="348" spans="1:12" x14ac:dyDescent="0.25">
      <c r="A348" s="59" t="s">
        <v>60</v>
      </c>
      <c r="B348" s="39"/>
      <c r="C348" s="33"/>
      <c r="D348" s="32"/>
      <c r="E348" s="33"/>
      <c r="F348" s="68"/>
      <c r="G348" s="18"/>
      <c r="H348" s="39"/>
      <c r="I348" s="39"/>
      <c r="J348" s="18"/>
      <c r="K348" s="18"/>
    </row>
    <row r="349" spans="1:12" ht="65.099999999999994" customHeight="1" x14ac:dyDescent="0.25">
      <c r="A349" s="296"/>
      <c r="B349" s="297"/>
      <c r="C349" s="298"/>
      <c r="D349" s="32"/>
      <c r="E349" s="33"/>
      <c r="F349" s="68"/>
      <c r="G349" s="18"/>
      <c r="H349"/>
      <c r="I349"/>
      <c r="J349"/>
      <c r="K349"/>
      <c r="L349"/>
    </row>
    <row r="350" spans="1:12" customFormat="1" ht="15" customHeight="1" x14ac:dyDescent="0.25">
      <c r="A350" s="63"/>
      <c r="B350" s="44"/>
      <c r="C350" s="44"/>
      <c r="D350" s="44"/>
      <c r="E350" s="44"/>
      <c r="F350" s="61"/>
      <c r="G350" s="63"/>
    </row>
    <row r="351" spans="1:12" x14ac:dyDescent="0.25">
      <c r="A351" s="70" t="s">
        <v>61</v>
      </c>
      <c r="B351" s="31"/>
      <c r="C351" s="31"/>
      <c r="D351" s="32"/>
      <c r="E351" s="32"/>
      <c r="F351" s="53"/>
      <c r="H351" s="31"/>
      <c r="I351" s="31"/>
    </row>
    <row r="352" spans="1:12" ht="8.1" customHeight="1" x14ac:dyDescent="0.25">
      <c r="A352" s="57"/>
      <c r="B352" s="31"/>
      <c r="C352" s="31"/>
      <c r="D352" s="32"/>
      <c r="E352" s="32"/>
      <c r="F352" s="53"/>
      <c r="H352" s="31"/>
      <c r="I352" s="31"/>
    </row>
    <row r="353" spans="1:11" x14ac:dyDescent="0.25">
      <c r="A353" s="59" t="s">
        <v>292</v>
      </c>
      <c r="B353" s="31"/>
      <c r="C353" s="39"/>
      <c r="D353" s="32"/>
      <c r="E353" s="32"/>
      <c r="F353" s="53"/>
      <c r="H353" s="31"/>
      <c r="I353" s="31"/>
    </row>
    <row r="354" spans="1:11" ht="15" customHeight="1" x14ac:dyDescent="0.25">
      <c r="A354" s="60"/>
      <c r="B354" s="39"/>
      <c r="C354" s="39"/>
      <c r="D354" s="32"/>
      <c r="E354" s="32"/>
      <c r="F354" s="53"/>
      <c r="H354" s="31"/>
      <c r="I354" s="31"/>
    </row>
    <row r="355" spans="1:11" ht="15" customHeight="1" x14ac:dyDescent="0.25">
      <c r="A355" s="57"/>
      <c r="B355" s="31"/>
      <c r="C355" s="31"/>
      <c r="D355" s="32"/>
      <c r="E355" s="32"/>
      <c r="F355" s="53"/>
      <c r="H355" s="31"/>
      <c r="I355" s="31"/>
    </row>
    <row r="356" spans="1:11" x14ac:dyDescent="0.25">
      <c r="A356" s="70" t="s">
        <v>248</v>
      </c>
      <c r="B356" s="31"/>
      <c r="C356" s="31"/>
      <c r="D356" s="32"/>
      <c r="E356" s="32"/>
      <c r="F356" s="53"/>
      <c r="H356" s="31"/>
      <c r="I356" s="31"/>
    </row>
    <row r="357" spans="1:11" ht="8.1" customHeight="1" x14ac:dyDescent="0.25">
      <c r="A357" s="57"/>
      <c r="B357" s="31"/>
      <c r="C357" s="31"/>
      <c r="D357" s="32"/>
      <c r="E357" s="32"/>
      <c r="F357" s="53"/>
      <c r="H357" s="31"/>
      <c r="I357" s="31"/>
    </row>
    <row r="358" spans="1:11" x14ac:dyDescent="0.25">
      <c r="A358" s="59" t="s">
        <v>62</v>
      </c>
      <c r="B358" s="31"/>
      <c r="C358" s="31"/>
      <c r="D358" s="32"/>
      <c r="E358" s="32"/>
      <c r="F358" s="53"/>
      <c r="H358" s="31"/>
      <c r="I358" s="31"/>
    </row>
    <row r="359" spans="1:11" ht="65.099999999999994" customHeight="1" x14ac:dyDescent="0.25">
      <c r="A359" s="296"/>
      <c r="B359" s="297"/>
      <c r="C359" s="298"/>
      <c r="D359" s="39"/>
      <c r="E359" s="39"/>
      <c r="F359" s="53"/>
      <c r="H359" s="31"/>
      <c r="I359" s="31"/>
    </row>
    <row r="360" spans="1:11" x14ac:dyDescent="0.25">
      <c r="A360" s="71"/>
      <c r="B360" s="39"/>
      <c r="C360" s="39"/>
      <c r="D360" s="39"/>
      <c r="E360" s="39"/>
      <c r="F360" s="68"/>
      <c r="G360" s="18"/>
      <c r="H360" s="39"/>
      <c r="I360" s="39"/>
      <c r="J360" s="18"/>
      <c r="K360" s="18"/>
    </row>
    <row r="361" spans="1:11" x14ac:dyDescent="0.25">
      <c r="A361" s="59" t="s">
        <v>63</v>
      </c>
      <c r="B361" s="39"/>
      <c r="C361" s="33"/>
      <c r="D361" s="32"/>
      <c r="E361" s="33"/>
      <c r="F361" s="68"/>
      <c r="G361" s="18"/>
      <c r="H361" s="39"/>
      <c r="I361" s="39"/>
      <c r="J361" s="18"/>
      <c r="K361" s="18"/>
    </row>
    <row r="362" spans="1:11" ht="65.099999999999994" customHeight="1" x14ac:dyDescent="0.25">
      <c r="A362" s="296"/>
      <c r="B362" s="297"/>
      <c r="C362" s="298"/>
      <c r="D362" s="32"/>
      <c r="E362" s="33"/>
      <c r="F362" s="68"/>
      <c r="G362" s="18"/>
      <c r="H362" s="39"/>
      <c r="I362" s="39"/>
      <c r="J362" s="18"/>
      <c r="K362" s="18"/>
    </row>
    <row r="363" spans="1:11" s="18" customFormat="1" ht="15" customHeight="1" x14ac:dyDescent="0.25">
      <c r="A363" s="71"/>
      <c r="B363" s="39"/>
      <c r="C363" s="39"/>
      <c r="D363" s="39"/>
      <c r="E363" s="39"/>
      <c r="F363" s="68"/>
      <c r="H363" s="39"/>
      <c r="I363" s="39"/>
    </row>
    <row r="364" spans="1:11" s="18" customFormat="1" ht="15" customHeight="1" x14ac:dyDescent="0.25">
      <c r="A364" s="59" t="s">
        <v>44</v>
      </c>
      <c r="B364" s="39"/>
      <c r="C364" s="39"/>
      <c r="D364" s="39"/>
      <c r="E364" s="39"/>
      <c r="F364" s="68"/>
      <c r="H364" s="39"/>
      <c r="I364" s="39"/>
    </row>
    <row r="365" spans="1:11" s="18" customFormat="1" ht="15" customHeight="1" x14ac:dyDescent="0.25">
      <c r="A365" s="74"/>
      <c r="B365" s="39"/>
      <c r="C365" s="39"/>
      <c r="D365" s="39"/>
      <c r="E365" s="39"/>
      <c r="F365" s="68"/>
      <c r="H365" s="39"/>
      <c r="I365" s="39"/>
    </row>
    <row r="366" spans="1:11" customFormat="1" ht="20.100000000000001" customHeight="1" thickBot="1" x14ac:dyDescent="0.3">
      <c r="A366" s="75"/>
      <c r="B366" s="76"/>
      <c r="C366" s="76"/>
      <c r="D366" s="76"/>
      <c r="E366" s="76"/>
      <c r="F366" s="77"/>
    </row>
    <row r="367" spans="1:11" customFormat="1" ht="20.100000000000001" customHeight="1" x14ac:dyDescent="0.25">
      <c r="A367" s="44"/>
      <c r="B367" s="44"/>
      <c r="C367" s="44"/>
      <c r="D367" s="44"/>
      <c r="E367" s="44"/>
      <c r="F367" s="44"/>
    </row>
    <row r="368" spans="1:11" x14ac:dyDescent="0.25">
      <c r="A368" s="33" t="s">
        <v>142</v>
      </c>
      <c r="B368" s="31"/>
      <c r="C368" s="31"/>
      <c r="D368" s="32"/>
      <c r="E368" s="32"/>
      <c r="F368" s="31"/>
      <c r="G368" s="31"/>
      <c r="H368" s="31"/>
      <c r="I368" s="31"/>
    </row>
    <row r="369" spans="1:9" s="16" customFormat="1" ht="99.95" customHeight="1" x14ac:dyDescent="0.25">
      <c r="A369" s="290"/>
      <c r="B369" s="291"/>
      <c r="C369" s="291"/>
      <c r="D369" s="291"/>
      <c r="E369" s="292"/>
      <c r="F369"/>
    </row>
    <row r="370" spans="1:9" x14ac:dyDescent="0.25">
      <c r="A370" s="31"/>
      <c r="B370" s="31"/>
      <c r="C370" s="31"/>
      <c r="D370" s="32"/>
      <c r="E370" s="32"/>
      <c r="F370" s="31"/>
      <c r="G370" s="31"/>
      <c r="H370" s="31"/>
      <c r="I370" s="31"/>
    </row>
  </sheetData>
  <sheetProtection selectLockedCells="1"/>
  <mergeCells count="315">
    <mergeCell ref="A174:B174"/>
    <mergeCell ref="A369:E369"/>
    <mergeCell ref="A202:E202"/>
    <mergeCell ref="A184:E184"/>
    <mergeCell ref="A190:E190"/>
    <mergeCell ref="A196:E196"/>
    <mergeCell ref="B159:C159"/>
    <mergeCell ref="D159:E159"/>
    <mergeCell ref="B160:C160"/>
    <mergeCell ref="D160:E160"/>
    <mergeCell ref="A133:A162"/>
    <mergeCell ref="B150:C150"/>
    <mergeCell ref="D150:E150"/>
    <mergeCell ref="B161:C161"/>
    <mergeCell ref="D161:E161"/>
    <mergeCell ref="B162:C162"/>
    <mergeCell ref="D162:E162"/>
    <mergeCell ref="B151:C151"/>
    <mergeCell ref="D151:E151"/>
    <mergeCell ref="B152:C152"/>
    <mergeCell ref="D152:E152"/>
    <mergeCell ref="B153:C153"/>
    <mergeCell ref="D153:E153"/>
    <mergeCell ref="B154:C154"/>
    <mergeCell ref="B157:C157"/>
    <mergeCell ref="B113:C113"/>
    <mergeCell ref="D113:E113"/>
    <mergeCell ref="B114:C114"/>
    <mergeCell ref="D114:E114"/>
    <mergeCell ref="B143:C143"/>
    <mergeCell ref="D143:E143"/>
    <mergeCell ref="B115:C115"/>
    <mergeCell ref="D115:E115"/>
    <mergeCell ref="B122:C122"/>
    <mergeCell ref="D122:E122"/>
    <mergeCell ref="B123:C123"/>
    <mergeCell ref="D123:E123"/>
    <mergeCell ref="B124:C124"/>
    <mergeCell ref="D124:E124"/>
    <mergeCell ref="B119:C119"/>
    <mergeCell ref="D119:E119"/>
    <mergeCell ref="B120:C120"/>
    <mergeCell ref="D120:E120"/>
    <mergeCell ref="D127:E127"/>
    <mergeCell ref="D138:E138"/>
    <mergeCell ref="B139:C139"/>
    <mergeCell ref="D139:E139"/>
    <mergeCell ref="B121:C121"/>
    <mergeCell ref="B110:C110"/>
    <mergeCell ref="D110:E110"/>
    <mergeCell ref="B111:C111"/>
    <mergeCell ref="D111:E111"/>
    <mergeCell ref="B112:C112"/>
    <mergeCell ref="D112:E112"/>
    <mergeCell ref="B109:C109"/>
    <mergeCell ref="D109:E109"/>
    <mergeCell ref="B106:C106"/>
    <mergeCell ref="D106:E106"/>
    <mergeCell ref="B107:C107"/>
    <mergeCell ref="D107:E107"/>
    <mergeCell ref="B108:C108"/>
    <mergeCell ref="D108:E108"/>
    <mergeCell ref="D121:E121"/>
    <mergeCell ref="B49:C49"/>
    <mergeCell ref="D49:E49"/>
    <mergeCell ref="B50:C50"/>
    <mergeCell ref="D50:E50"/>
    <mergeCell ref="B95:C95"/>
    <mergeCell ref="D95:E95"/>
    <mergeCell ref="B96:C96"/>
    <mergeCell ref="D96:E96"/>
    <mergeCell ref="B97:C97"/>
    <mergeCell ref="D97:E97"/>
    <mergeCell ref="B61:C61"/>
    <mergeCell ref="D61:E61"/>
    <mergeCell ref="B62:C62"/>
    <mergeCell ref="D62:E62"/>
    <mergeCell ref="B81:C81"/>
    <mergeCell ref="D81:E81"/>
    <mergeCell ref="B94:C94"/>
    <mergeCell ref="D94:E94"/>
    <mergeCell ref="D80:E80"/>
    <mergeCell ref="B87:C87"/>
    <mergeCell ref="D87:E87"/>
    <mergeCell ref="B88:C88"/>
    <mergeCell ref="D88:E88"/>
    <mergeCell ref="D84:E84"/>
    <mergeCell ref="B82:C82"/>
    <mergeCell ref="A13:A42"/>
    <mergeCell ref="D101:E101"/>
    <mergeCell ref="B101:C101"/>
    <mergeCell ref="A43:A72"/>
    <mergeCell ref="B67:C67"/>
    <mergeCell ref="D67:E67"/>
    <mergeCell ref="B68:C68"/>
    <mergeCell ref="D68:E68"/>
    <mergeCell ref="B69:C69"/>
    <mergeCell ref="D69:E69"/>
    <mergeCell ref="B70:C70"/>
    <mergeCell ref="D70:E70"/>
    <mergeCell ref="B71:C71"/>
    <mergeCell ref="D71:E71"/>
    <mergeCell ref="B53:C53"/>
    <mergeCell ref="B66:C66"/>
    <mergeCell ref="D66:E66"/>
    <mergeCell ref="B46:C46"/>
    <mergeCell ref="D46:E46"/>
    <mergeCell ref="B47:C47"/>
    <mergeCell ref="D47:E47"/>
    <mergeCell ref="B48:C48"/>
    <mergeCell ref="B89:C89"/>
    <mergeCell ref="D89:E89"/>
    <mergeCell ref="B100:C100"/>
    <mergeCell ref="D100:E100"/>
    <mergeCell ref="B90:C90"/>
    <mergeCell ref="D90:E90"/>
    <mergeCell ref="B91:C91"/>
    <mergeCell ref="D91:E91"/>
    <mergeCell ref="B92:C92"/>
    <mergeCell ref="D92:E92"/>
    <mergeCell ref="B93:C93"/>
    <mergeCell ref="D93:E93"/>
    <mergeCell ref="B98:C98"/>
    <mergeCell ref="D98:E98"/>
    <mergeCell ref="B99:C99"/>
    <mergeCell ref="D99:E99"/>
    <mergeCell ref="B25:C25"/>
    <mergeCell ref="D25:E25"/>
    <mergeCell ref="B26:C26"/>
    <mergeCell ref="D26:E26"/>
    <mergeCell ref="B22:C22"/>
    <mergeCell ref="D22:E22"/>
    <mergeCell ref="B23:C23"/>
    <mergeCell ref="D23:E23"/>
    <mergeCell ref="B24:C24"/>
    <mergeCell ref="D24:E24"/>
    <mergeCell ref="D19:E19"/>
    <mergeCell ref="B20:C20"/>
    <mergeCell ref="D20:E20"/>
    <mergeCell ref="B21:C21"/>
    <mergeCell ref="D21:E21"/>
    <mergeCell ref="B13:C13"/>
    <mergeCell ref="D13:E13"/>
    <mergeCell ref="B14:C14"/>
    <mergeCell ref="D14:E14"/>
    <mergeCell ref="B15:C15"/>
    <mergeCell ref="D15:E15"/>
    <mergeCell ref="B16:C16"/>
    <mergeCell ref="D16:E16"/>
    <mergeCell ref="B17:C17"/>
    <mergeCell ref="D17:E17"/>
    <mergeCell ref="B18:C18"/>
    <mergeCell ref="D18:E18"/>
    <mergeCell ref="B19:C19"/>
    <mergeCell ref="D157:E157"/>
    <mergeCell ref="B158:C158"/>
    <mergeCell ref="D158:E158"/>
    <mergeCell ref="B141:C141"/>
    <mergeCell ref="D141:E141"/>
    <mergeCell ref="B142:C142"/>
    <mergeCell ref="D142:E142"/>
    <mergeCell ref="B149:C149"/>
    <mergeCell ref="D149:E149"/>
    <mergeCell ref="B144:C144"/>
    <mergeCell ref="D144:E144"/>
    <mergeCell ref="B145:C145"/>
    <mergeCell ref="D145:E145"/>
    <mergeCell ref="B146:C146"/>
    <mergeCell ref="D146:E146"/>
    <mergeCell ref="B147:C147"/>
    <mergeCell ref="D147:E147"/>
    <mergeCell ref="B148:C148"/>
    <mergeCell ref="D148:E148"/>
    <mergeCell ref="D154:E154"/>
    <mergeCell ref="B155:C155"/>
    <mergeCell ref="D155:E155"/>
    <mergeCell ref="B156:C156"/>
    <mergeCell ref="D156:E156"/>
    <mergeCell ref="B140:C140"/>
    <mergeCell ref="D140:E140"/>
    <mergeCell ref="B131:C131"/>
    <mergeCell ref="D131:E131"/>
    <mergeCell ref="B132:C132"/>
    <mergeCell ref="D132:E132"/>
    <mergeCell ref="B133:C133"/>
    <mergeCell ref="D133:E133"/>
    <mergeCell ref="B134:C134"/>
    <mergeCell ref="D134:E134"/>
    <mergeCell ref="B135:C135"/>
    <mergeCell ref="D135:E135"/>
    <mergeCell ref="B136:C136"/>
    <mergeCell ref="D136:E136"/>
    <mergeCell ref="B137:C137"/>
    <mergeCell ref="D137:E137"/>
    <mergeCell ref="B138:C138"/>
    <mergeCell ref="A103:A132"/>
    <mergeCell ref="B103:C103"/>
    <mergeCell ref="D103:E103"/>
    <mergeCell ref="B104:C104"/>
    <mergeCell ref="D104:E104"/>
    <mergeCell ref="B105:C105"/>
    <mergeCell ref="D105:E105"/>
    <mergeCell ref="B116:C116"/>
    <mergeCell ref="D116:E116"/>
    <mergeCell ref="B117:C117"/>
    <mergeCell ref="D117:E117"/>
    <mergeCell ref="B118:C118"/>
    <mergeCell ref="D118:E118"/>
    <mergeCell ref="B125:C125"/>
    <mergeCell ref="B128:C128"/>
    <mergeCell ref="D128:E128"/>
    <mergeCell ref="B129:C129"/>
    <mergeCell ref="D129:E129"/>
    <mergeCell ref="B130:C130"/>
    <mergeCell ref="D130:E130"/>
    <mergeCell ref="D125:E125"/>
    <mergeCell ref="B126:C126"/>
    <mergeCell ref="D126:E126"/>
    <mergeCell ref="B127:C127"/>
    <mergeCell ref="A73:A102"/>
    <mergeCell ref="B73:C73"/>
    <mergeCell ref="D73:E73"/>
    <mergeCell ref="B74:C74"/>
    <mergeCell ref="D74:E74"/>
    <mergeCell ref="B75:C75"/>
    <mergeCell ref="D75:E75"/>
    <mergeCell ref="B76:C76"/>
    <mergeCell ref="D76:E76"/>
    <mergeCell ref="B77:C77"/>
    <mergeCell ref="D77:E77"/>
    <mergeCell ref="B78:C78"/>
    <mergeCell ref="D78:E78"/>
    <mergeCell ref="B79:C79"/>
    <mergeCell ref="D79:E79"/>
    <mergeCell ref="B80:C80"/>
    <mergeCell ref="D82:E82"/>
    <mergeCell ref="B83:C83"/>
    <mergeCell ref="D83:E83"/>
    <mergeCell ref="B84:C84"/>
    <mergeCell ref="B86:C86"/>
    <mergeCell ref="D86:E86"/>
    <mergeCell ref="B102:C102"/>
    <mergeCell ref="D102:E102"/>
    <mergeCell ref="B59:C59"/>
    <mergeCell ref="D59:E59"/>
    <mergeCell ref="B60:C60"/>
    <mergeCell ref="D60:E60"/>
    <mergeCell ref="D29:E29"/>
    <mergeCell ref="D28:E28"/>
    <mergeCell ref="B33:C33"/>
    <mergeCell ref="B41:C41"/>
    <mergeCell ref="D41:E41"/>
    <mergeCell ref="B42:C42"/>
    <mergeCell ref="D42:E42"/>
    <mergeCell ref="B44:C44"/>
    <mergeCell ref="D44:E44"/>
    <mergeCell ref="B45:C45"/>
    <mergeCell ref="D45:E45"/>
    <mergeCell ref="D48:E48"/>
    <mergeCell ref="D43:E43"/>
    <mergeCell ref="D55:E55"/>
    <mergeCell ref="B56:C56"/>
    <mergeCell ref="D56:E56"/>
    <mergeCell ref="B57:C57"/>
    <mergeCell ref="D57:E57"/>
    <mergeCell ref="B58:C58"/>
    <mergeCell ref="B43:C43"/>
    <mergeCell ref="D27:E27"/>
    <mergeCell ref="B32:C32"/>
    <mergeCell ref="B31:C31"/>
    <mergeCell ref="D40:E40"/>
    <mergeCell ref="D39:E39"/>
    <mergeCell ref="D38:E38"/>
    <mergeCell ref="D37:E37"/>
    <mergeCell ref="D36:E36"/>
    <mergeCell ref="D35:E35"/>
    <mergeCell ref="D34:E34"/>
    <mergeCell ref="D33:E33"/>
    <mergeCell ref="D32:E32"/>
    <mergeCell ref="D31:E31"/>
    <mergeCell ref="B27:C27"/>
    <mergeCell ref="B28:C28"/>
    <mergeCell ref="B30:C30"/>
    <mergeCell ref="B29:C29"/>
    <mergeCell ref="B40:C40"/>
    <mergeCell ref="B39:C39"/>
    <mergeCell ref="B38:C38"/>
    <mergeCell ref="B37:C37"/>
    <mergeCell ref="B36:C36"/>
    <mergeCell ref="B35:C35"/>
    <mergeCell ref="B34:C34"/>
    <mergeCell ref="A359:C359"/>
    <mergeCell ref="A362:C362"/>
    <mergeCell ref="A343:C343"/>
    <mergeCell ref="A349:C349"/>
    <mergeCell ref="D30:E30"/>
    <mergeCell ref="B64:C64"/>
    <mergeCell ref="D64:E64"/>
    <mergeCell ref="B65:C65"/>
    <mergeCell ref="D65:E65"/>
    <mergeCell ref="B72:C72"/>
    <mergeCell ref="D72:E72"/>
    <mergeCell ref="B51:C51"/>
    <mergeCell ref="D51:E51"/>
    <mergeCell ref="B52:C52"/>
    <mergeCell ref="D52:E52"/>
    <mergeCell ref="B63:C63"/>
    <mergeCell ref="D63:E63"/>
    <mergeCell ref="D53:E53"/>
    <mergeCell ref="B54:C54"/>
    <mergeCell ref="D54:E54"/>
    <mergeCell ref="B55:C55"/>
    <mergeCell ref="B85:C85"/>
    <mergeCell ref="D85:E85"/>
    <mergeCell ref="D58:E58"/>
  </mergeCells>
  <conditionalFormatting sqref="A184">
    <cfRule type="expression" dxfId="42" priority="26">
      <formula>$A$181="Ja"</formula>
    </cfRule>
  </conditionalFormatting>
  <conditionalFormatting sqref="A190">
    <cfRule type="expression" dxfId="41" priority="25">
      <formula>$A$187="Ja"</formula>
    </cfRule>
  </conditionalFormatting>
  <conditionalFormatting sqref="A196">
    <cfRule type="expression" dxfId="40" priority="24">
      <formula>$A$193="Ja"</formula>
    </cfRule>
  </conditionalFormatting>
  <conditionalFormatting sqref="A202">
    <cfRule type="expression" dxfId="39" priority="12">
      <formula>$A$199="Ja"</formula>
    </cfRule>
  </conditionalFormatting>
  <conditionalFormatting sqref="A306 A308:A309 A311 A314:A315 A317">
    <cfRule type="expression" dxfId="38" priority="14">
      <formula>$A$304="Nein"</formula>
    </cfRule>
  </conditionalFormatting>
  <conditionalFormatting sqref="A309 A312 A315">
    <cfRule type="expression" dxfId="37" priority="21">
      <formula>$A$304="Ja"</formula>
    </cfRule>
  </conditionalFormatting>
  <conditionalFormatting sqref="A318">
    <cfRule type="expression" dxfId="36" priority="29">
      <formula>AND($A$315="Ja", $A$304="Ja")</formula>
    </cfRule>
  </conditionalFormatting>
  <conditionalFormatting sqref="A340 A342 A345 C345 A348">
    <cfRule type="expression" dxfId="35" priority="15">
      <formula>$A$338="Nein"</formula>
    </cfRule>
  </conditionalFormatting>
  <conditionalFormatting sqref="A356 A358 A359:C359 A361 A362:C362 A364:A365">
    <cfRule type="expression" dxfId="34" priority="13">
      <formula>$A$354="Nein"</formula>
    </cfRule>
  </conditionalFormatting>
  <conditionalFormatting sqref="A343:C343 A346 C346 A349:C349">
    <cfRule type="expression" dxfId="33" priority="22">
      <formula>$A$338="Ja"</formula>
    </cfRule>
  </conditionalFormatting>
  <conditionalFormatting sqref="A359:C359 A362:C362 A365">
    <cfRule type="expression" dxfId="32" priority="20">
      <formula>$A$354="Ja"</formula>
    </cfRule>
  </conditionalFormatting>
  <conditionalFormatting sqref="A306:E308 B309:E318 A310:A311 A313:A314 A316:A317">
    <cfRule type="expression" dxfId="23" priority="18">
      <formula>$A$304="Nein"</formula>
    </cfRule>
  </conditionalFormatting>
  <conditionalFormatting sqref="A340:E342 D343:E343 A344:E345 B346 D346:E346 A347:E348 D349:E349">
    <cfRule type="expression" dxfId="22" priority="17">
      <formula>$A$338="Nein"</formula>
    </cfRule>
  </conditionalFormatting>
  <conditionalFormatting sqref="A356:E358 D359:E365 A360:C361 A363:C364 B365:C365">
    <cfRule type="expression" dxfId="21" priority="16">
      <formula>$A$354="Nein"</formula>
    </cfRule>
  </conditionalFormatting>
  <dataValidations disablePrompts="1" count="3">
    <dataValidation type="list" allowBlank="1" showInputMessage="1" showErrorMessage="1" sqref="A309" xr:uid="{D55787F7-C929-4BBA-9A1C-5F81995B5B0C}">
      <formula1>"einseitig Zugangsanbieter,einseitig Zugangsnachfrager,beidseitig"</formula1>
    </dataValidation>
    <dataValidation type="list" allowBlank="1" showInputMessage="1" showErrorMessage="1" sqref="A187 A193 A181 A294 A299 A304 A331 A338 A354 A199 A315" xr:uid="{5AFD6010-9BAB-4CA2-AF83-C21F908191BB}">
      <formula1>"Ja,Nein"</formula1>
    </dataValidation>
    <dataValidation type="list" allowBlank="1" showInputMessage="1" showErrorMessage="1" sqref="B13:B162" xr:uid="{22794E3C-6426-4B5D-B4DF-41DCA87EB8A5}">
      <formula1>"MNO,Full MVNO,Diensteanbieter,Reseller/Light MVNO,Zweitmarken"</formula1>
    </dataValidation>
  </dataValidations>
  <hyperlinks>
    <hyperlink ref="A174:B174" location="'2.2.1 Dateneingabe'!A1" display="2.2.1 Dateneingabe" xr:uid="{9572930D-5E21-43E9-81F6-93D634AC0FBA}"/>
  </hyperlinks>
  <pageMargins left="0.25" right="0.25" top="0.75" bottom="0.75" header="0.3" footer="0.3"/>
  <pageSetup paperSize="9" scale="64" orientation="portrait" r:id="rId1"/>
  <headerFooter differentFirst="1"/>
  <rowBreaks count="3" manualBreakCount="3">
    <brk id="188" max="5" man="1"/>
    <brk id="241" max="5" man="1"/>
    <brk id="319" max="5" man="1"/>
  </rowBreaks>
  <drawing r:id="rId2"/>
  <legacyDrawing r:id="rId3"/>
  <mc:AlternateContent xmlns:mc="http://schemas.openxmlformats.org/markup-compatibility/2006">
    <mc:Choice Requires="x14">
      <controls>
        <mc:AlternateContent xmlns:mc="http://schemas.openxmlformats.org/markup-compatibility/2006">
          <mc:Choice Requires="x14">
            <control shapeId="3073" r:id="rId4" name="Option Button 1">
              <controlPr defaultSize="0" autoFill="0" autoLine="0" autoPict="0">
                <anchor moveWithCells="1">
                  <from>
                    <xdr:col>2</xdr:col>
                    <xdr:colOff>95250</xdr:colOff>
                    <xdr:row>1</xdr:row>
                    <xdr:rowOff>85725</xdr:rowOff>
                  </from>
                  <to>
                    <xdr:col>2</xdr:col>
                    <xdr:colOff>466725</xdr:colOff>
                    <xdr:row>2</xdr:row>
                    <xdr:rowOff>200025</xdr:rowOff>
                  </to>
                </anchor>
              </controlPr>
            </control>
          </mc:Choice>
        </mc:AlternateContent>
        <mc:AlternateContent xmlns:mc="http://schemas.openxmlformats.org/markup-compatibility/2006">
          <mc:Choice Requires="x14">
            <control shapeId="3074" r:id="rId5" name="Option Button 2">
              <controlPr defaultSize="0" autoFill="0" autoLine="0" autoPict="0">
                <anchor moveWithCells="1">
                  <from>
                    <xdr:col>2</xdr:col>
                    <xdr:colOff>638175</xdr:colOff>
                    <xdr:row>1</xdr:row>
                    <xdr:rowOff>76200</xdr:rowOff>
                  </from>
                  <to>
                    <xdr:col>2</xdr:col>
                    <xdr:colOff>1114425</xdr:colOff>
                    <xdr:row>2</xdr:row>
                    <xdr:rowOff>190500</xdr:rowOff>
                  </to>
                </anchor>
              </controlPr>
            </control>
          </mc:Choice>
        </mc:AlternateContent>
        <mc:AlternateContent xmlns:mc="http://schemas.openxmlformats.org/markup-compatibility/2006">
          <mc:Choice Requires="x14">
            <control shapeId="3075" r:id="rId6" name="Group Box 3">
              <controlPr defaultSize="0" autoFill="0" autoPict="0">
                <anchor moveWithCells="1">
                  <from>
                    <xdr:col>2</xdr:col>
                    <xdr:colOff>9525</xdr:colOff>
                    <xdr:row>1</xdr:row>
                    <xdr:rowOff>9525</xdr:rowOff>
                  </from>
                  <to>
                    <xdr:col>2</xdr:col>
                    <xdr:colOff>1247775</xdr:colOff>
                    <xdr:row>3</xdr:row>
                    <xdr:rowOff>38100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8" id="{23F19321-4C90-4B99-A08D-E20D748030C5}">
            <xm:f>$U$206&lt;&gt;'1 Unternehmensangaben'!$G$22</xm:f>
            <x14:dxf>
              <font>
                <color theme="0" tint="-0.24994659260841701"/>
              </font>
              <fill>
                <patternFill patternType="solid">
                  <bgColor theme="0" tint="-0.499984740745262"/>
                </patternFill>
              </fill>
            </x14:dxf>
          </x14:cfRule>
          <xm:sqref>A206:E215</xm:sqref>
        </x14:conditionalFormatting>
        <x14:conditionalFormatting xmlns:xm="http://schemas.microsoft.com/office/excel/2006/main">
          <x14:cfRule type="expression" priority="7" id="{4FE0DA36-F61E-4479-8DEC-56CC44D20097}">
            <xm:f>$U$216&lt;&gt;'1 Unternehmensangaben'!$G$22</xm:f>
            <x14:dxf>
              <font>
                <color theme="0" tint="-0.24994659260841701"/>
              </font>
              <fill>
                <patternFill>
                  <bgColor theme="0" tint="-0.499984740745262"/>
                </patternFill>
              </fill>
            </x14:dxf>
          </x14:cfRule>
          <xm:sqref>A216:E224</xm:sqref>
        </x14:conditionalFormatting>
        <x14:conditionalFormatting xmlns:xm="http://schemas.microsoft.com/office/excel/2006/main">
          <x14:cfRule type="expression" priority="6" id="{C129C519-E26F-4123-9A46-CBF5970B8198}">
            <xm:f>NOT(OR('1 Unternehmensangaben'!$G$22=$U$225,'1 Unternehmensangaben'!$G$22=$V$225,'1 Unternehmensangaben'!$G$22=$W$225,'1 Unternehmensangaben'!$G$22=$X$225,'1 Unternehmensangaben'!$G$22=$Y$225))</xm:f>
            <x14:dxf>
              <font>
                <color theme="0" tint="-0.24994659260841701"/>
              </font>
              <fill>
                <patternFill patternType="solid">
                  <bgColor theme="0" tint="-0.499984740745262"/>
                </patternFill>
              </fill>
            </x14:dxf>
          </x14:cfRule>
          <xm:sqref>A225:E233</xm:sqref>
        </x14:conditionalFormatting>
        <x14:conditionalFormatting xmlns:xm="http://schemas.microsoft.com/office/excel/2006/main">
          <x14:cfRule type="expression" priority="5" id="{2F95B58E-EDA2-4FB9-8162-F7ABBDA35A61}">
            <xm:f>NOT(OR('1 Unternehmensangaben'!$G$22=$U$234,            '1 Unternehmensangaben'!$G$22=$V$234,            '1 Unternehmensangaben'!$G$22=$W$234,            '1 Unternehmensangaben'!$G$22=$X$234,            '1 Unternehmensangaben'!$G$22=$Y$234))</xm:f>
            <x14:dxf>
              <font>
                <color theme="0" tint="-0.24994659260841701"/>
              </font>
              <fill>
                <patternFill>
                  <bgColor theme="0" tint="-0.499984740745262"/>
                </patternFill>
              </fill>
            </x14:dxf>
          </x14:cfRule>
          <xm:sqref>A234:E242</xm:sqref>
        </x14:conditionalFormatting>
        <x14:conditionalFormatting xmlns:xm="http://schemas.microsoft.com/office/excel/2006/main">
          <x14:cfRule type="expression" priority="4" id="{342BB029-1372-4CDD-A5AE-760CD41E566A}">
            <xm:f>NOT(OR('1 Unternehmensangaben'!$G$22=$U$243,            '1 Unternehmensangaben'!$G$22=$V$243,            '1 Unternehmensangaben'!$G$22=$W$243,            '1 Unternehmensangaben'!$G$22=$X$243,            '1 Unternehmensangaben'!$G$22=$Y$243))</xm:f>
            <x14:dxf>
              <font>
                <color theme="0" tint="-0.24994659260841701"/>
              </font>
              <fill>
                <patternFill>
                  <bgColor theme="0" tint="-0.499984740745262"/>
                </patternFill>
              </fill>
            </x14:dxf>
          </x14:cfRule>
          <xm:sqref>A243:E251</xm:sqref>
        </x14:conditionalFormatting>
        <x14:conditionalFormatting xmlns:xm="http://schemas.microsoft.com/office/excel/2006/main">
          <x14:cfRule type="expression" priority="3" id="{97E0C47D-AF6B-466D-9DFD-3D7C2EFB8911}">
            <xm:f>NOT(OR('1 Unternehmensangaben'!$G$22=$U$252,            '1 Unternehmensangaben'!$G$22=$V$252,            '1 Unternehmensangaben'!$G$22=$W$252,            '1 Unternehmensangaben'!$G$22=$X$252,            '1 Unternehmensangaben'!$G$22=$Y$252))</xm:f>
            <x14:dxf>
              <font>
                <color theme="0" tint="-0.24994659260841701"/>
              </font>
              <fill>
                <patternFill>
                  <bgColor theme="0" tint="-0.499984740745262"/>
                </patternFill>
              </fill>
            </x14:dxf>
          </x14:cfRule>
          <xm:sqref>A252:E260</xm:sqref>
        </x14:conditionalFormatting>
        <x14:conditionalFormatting xmlns:xm="http://schemas.microsoft.com/office/excel/2006/main">
          <x14:cfRule type="expression" priority="2" id="{D3EAA533-2EE6-4B3B-A0B7-CE0A0B28DFA6}">
            <xm:f>NOT(OR('1 Unternehmensangaben'!$G$22=$U$261,            '1 Unternehmensangaben'!$G$22=$V$261,            '1 Unternehmensangaben'!$G$22=$W$261,            '1 Unternehmensangaben'!$G$22=$X$261,            '1 Unternehmensangaben'!$G$22=$Y$261))</xm:f>
            <x14:dxf>
              <font>
                <color theme="0" tint="-0.24994659260841701"/>
              </font>
              <fill>
                <patternFill>
                  <bgColor theme="0" tint="-0.499984740745262"/>
                </patternFill>
              </fill>
            </x14:dxf>
          </x14:cfRule>
          <xm:sqref>A261:E269</xm:sqref>
        </x14:conditionalFormatting>
        <x14:conditionalFormatting xmlns:xm="http://schemas.microsoft.com/office/excel/2006/main">
          <x14:cfRule type="expression" priority="1" id="{18A0B91B-4CD3-42AA-AEC0-CF573C6B4370}">
            <xm:f>NOT(OR('1 Unternehmensangaben'!$G$22=$U$270,            '1 Unternehmensangaben'!$G$22=$V$270,            '1 Unternehmensangaben'!$G$22=$W$270,            '1 Unternehmensangaben'!$G$22=$X$270,            '1 Unternehmensangaben'!$G$22=$Y$270))</xm:f>
            <x14:dxf>
              <font>
                <color theme="0" tint="-0.24994659260841701"/>
              </font>
              <fill>
                <patternFill>
                  <bgColor theme="0" tint="-0.499984740745262"/>
                </patternFill>
              </fill>
            </x14:dxf>
          </x14:cfRule>
          <xm:sqref>A270:E279</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E805D8-305A-4FB5-B082-C832E3C76CD0}">
  <dimension ref="A1:J101"/>
  <sheetViews>
    <sheetView view="pageBreakPreview" zoomScale="60" zoomScaleNormal="85" workbookViewId="0">
      <pane xSplit="2" ySplit="2" topLeftCell="C9" activePane="bottomRight" state="frozen"/>
      <selection pane="topRight" activeCell="C1" sqref="C1"/>
      <selection pane="bottomLeft" activeCell="A3" sqref="A3"/>
      <selection pane="bottomRight" activeCell="J30" sqref="J30:J32"/>
    </sheetView>
  </sheetViews>
  <sheetFormatPr baseColWidth="10" defaultColWidth="11" defaultRowHeight="15" x14ac:dyDescent="0.25"/>
  <cols>
    <col min="1" max="1" width="51" style="136" customWidth="1"/>
    <col min="2" max="2" width="7.5" style="136" customWidth="1"/>
    <col min="3" max="3" width="17.5" style="136" customWidth="1"/>
    <col min="4" max="4" width="32.375" style="136" customWidth="1"/>
    <col min="5" max="5" width="23.375" style="136" customWidth="1"/>
    <col min="6" max="6" width="5.25" style="136" customWidth="1"/>
    <col min="7" max="7" width="4" style="136" customWidth="1"/>
    <col min="8" max="8" width="4.75" style="136" customWidth="1"/>
    <col min="9" max="9" width="39.75" style="136" customWidth="1"/>
    <col min="10" max="10" width="97.5" style="136" customWidth="1"/>
    <col min="11" max="16384" width="11" style="136"/>
  </cols>
  <sheetData>
    <row r="1" spans="1:10" ht="19.5" customHeight="1" x14ac:dyDescent="0.25">
      <c r="A1" s="354" t="s">
        <v>32</v>
      </c>
      <c r="B1" s="355" t="s">
        <v>28</v>
      </c>
      <c r="C1" s="356" t="s">
        <v>257</v>
      </c>
      <c r="D1" s="357" t="s">
        <v>258</v>
      </c>
      <c r="E1" s="357" t="s">
        <v>259</v>
      </c>
      <c r="F1" s="358" t="s">
        <v>255</v>
      </c>
      <c r="G1" s="359"/>
      <c r="H1" s="359"/>
      <c r="I1" s="359"/>
      <c r="J1" s="360" t="s">
        <v>279</v>
      </c>
    </row>
    <row r="2" spans="1:10" ht="19.5" customHeight="1" thickBot="1" x14ac:dyDescent="0.3">
      <c r="A2" s="361"/>
      <c r="B2" s="329"/>
      <c r="C2" s="328"/>
      <c r="D2" s="323"/>
      <c r="E2" s="323"/>
      <c r="F2" s="238" t="s">
        <v>35</v>
      </c>
      <c r="G2" s="238" t="s">
        <v>36</v>
      </c>
      <c r="H2" s="238" t="s">
        <v>37</v>
      </c>
      <c r="I2" s="239" t="s">
        <v>256</v>
      </c>
      <c r="J2" s="362"/>
    </row>
    <row r="3" spans="1:10" x14ac:dyDescent="0.25">
      <c r="A3" s="326"/>
      <c r="B3" s="240">
        <v>2023</v>
      </c>
      <c r="C3" s="284"/>
      <c r="D3" s="281"/>
      <c r="E3" s="281"/>
      <c r="F3" s="243"/>
      <c r="G3" s="243"/>
      <c r="H3" s="243"/>
      <c r="I3" s="243"/>
      <c r="J3" s="327"/>
    </row>
    <row r="4" spans="1:10" x14ac:dyDescent="0.25">
      <c r="A4" s="325"/>
      <c r="B4" s="241">
        <v>2024</v>
      </c>
      <c r="C4" s="285"/>
      <c r="D4" s="282"/>
      <c r="E4" s="282"/>
      <c r="F4" s="244"/>
      <c r="G4" s="244"/>
      <c r="H4" s="244"/>
      <c r="I4" s="244"/>
      <c r="J4" s="324"/>
    </row>
    <row r="5" spans="1:10" x14ac:dyDescent="0.25">
      <c r="A5" s="325"/>
      <c r="B5" s="241">
        <v>2025</v>
      </c>
      <c r="C5" s="285"/>
      <c r="D5" s="282"/>
      <c r="E5" s="282"/>
      <c r="F5" s="244"/>
      <c r="G5" s="244"/>
      <c r="H5" s="244"/>
      <c r="I5" s="244"/>
      <c r="J5" s="324"/>
    </row>
    <row r="6" spans="1:10" x14ac:dyDescent="0.25">
      <c r="A6" s="321"/>
      <c r="B6" s="242">
        <v>2023</v>
      </c>
      <c r="C6" s="286"/>
      <c r="D6" s="283"/>
      <c r="E6" s="283"/>
      <c r="F6" s="245"/>
      <c r="G6" s="245"/>
      <c r="H6" s="245"/>
      <c r="I6" s="245"/>
      <c r="J6" s="322"/>
    </row>
    <row r="7" spans="1:10" x14ac:dyDescent="0.25">
      <c r="A7" s="321"/>
      <c r="B7" s="242">
        <v>2024</v>
      </c>
      <c r="C7" s="286"/>
      <c r="D7" s="283"/>
      <c r="E7" s="283"/>
      <c r="F7" s="245"/>
      <c r="G7" s="245"/>
      <c r="H7" s="245"/>
      <c r="I7" s="245"/>
      <c r="J7" s="322"/>
    </row>
    <row r="8" spans="1:10" x14ac:dyDescent="0.25">
      <c r="A8" s="321"/>
      <c r="B8" s="242">
        <v>2025</v>
      </c>
      <c r="C8" s="286"/>
      <c r="D8" s="283"/>
      <c r="E8" s="283"/>
      <c r="F8" s="245"/>
      <c r="G8" s="245"/>
      <c r="H8" s="245"/>
      <c r="I8" s="245"/>
      <c r="J8" s="322"/>
    </row>
    <row r="9" spans="1:10" x14ac:dyDescent="0.25">
      <c r="A9" s="325"/>
      <c r="B9" s="241">
        <v>2023</v>
      </c>
      <c r="C9" s="285"/>
      <c r="D9" s="282"/>
      <c r="E9" s="282"/>
      <c r="F9" s="244"/>
      <c r="G9" s="244"/>
      <c r="H9" s="244"/>
      <c r="I9" s="244"/>
      <c r="J9" s="324"/>
    </row>
    <row r="10" spans="1:10" x14ac:dyDescent="0.25">
      <c r="A10" s="325"/>
      <c r="B10" s="241">
        <v>2024</v>
      </c>
      <c r="C10" s="285"/>
      <c r="D10" s="282"/>
      <c r="E10" s="282"/>
      <c r="F10" s="244"/>
      <c r="G10" s="244"/>
      <c r="H10" s="244"/>
      <c r="I10" s="244"/>
      <c r="J10" s="324"/>
    </row>
    <row r="11" spans="1:10" x14ac:dyDescent="0.25">
      <c r="A11" s="325"/>
      <c r="B11" s="241">
        <v>2025</v>
      </c>
      <c r="C11" s="285"/>
      <c r="D11" s="282"/>
      <c r="E11" s="282"/>
      <c r="F11" s="244"/>
      <c r="G11" s="244"/>
      <c r="H11" s="244"/>
      <c r="I11" s="244"/>
      <c r="J11" s="324"/>
    </row>
    <row r="12" spans="1:10" x14ac:dyDescent="0.25">
      <c r="A12" s="321"/>
      <c r="B12" s="242">
        <v>2023</v>
      </c>
      <c r="C12" s="286"/>
      <c r="D12" s="283"/>
      <c r="E12" s="283"/>
      <c r="F12" s="245"/>
      <c r="G12" s="245"/>
      <c r="H12" s="245"/>
      <c r="I12" s="245"/>
      <c r="J12" s="322"/>
    </row>
    <row r="13" spans="1:10" x14ac:dyDescent="0.25">
      <c r="A13" s="321"/>
      <c r="B13" s="242">
        <v>2024</v>
      </c>
      <c r="C13" s="286"/>
      <c r="D13" s="283"/>
      <c r="E13" s="283"/>
      <c r="F13" s="245"/>
      <c r="G13" s="245"/>
      <c r="H13" s="245"/>
      <c r="I13" s="245"/>
      <c r="J13" s="322"/>
    </row>
    <row r="14" spans="1:10" x14ac:dyDescent="0.25">
      <c r="A14" s="321"/>
      <c r="B14" s="242">
        <v>2025</v>
      </c>
      <c r="C14" s="286"/>
      <c r="D14" s="283"/>
      <c r="E14" s="283"/>
      <c r="F14" s="245"/>
      <c r="G14" s="245"/>
      <c r="H14" s="245"/>
      <c r="I14" s="245"/>
      <c r="J14" s="322"/>
    </row>
    <row r="15" spans="1:10" x14ac:dyDescent="0.25">
      <c r="A15" s="325"/>
      <c r="B15" s="241">
        <v>2023</v>
      </c>
      <c r="C15" s="285"/>
      <c r="D15" s="282"/>
      <c r="E15" s="282"/>
      <c r="F15" s="244"/>
      <c r="G15" s="244"/>
      <c r="H15" s="244"/>
      <c r="I15" s="244"/>
      <c r="J15" s="324"/>
    </row>
    <row r="16" spans="1:10" x14ac:dyDescent="0.25">
      <c r="A16" s="325"/>
      <c r="B16" s="241">
        <v>2024</v>
      </c>
      <c r="C16" s="285"/>
      <c r="D16" s="282"/>
      <c r="E16" s="282"/>
      <c r="F16" s="244"/>
      <c r="G16" s="244"/>
      <c r="H16" s="244"/>
      <c r="I16" s="244"/>
      <c r="J16" s="324"/>
    </row>
    <row r="17" spans="1:10" x14ac:dyDescent="0.25">
      <c r="A17" s="325"/>
      <c r="B17" s="241">
        <v>2025</v>
      </c>
      <c r="C17" s="285"/>
      <c r="D17" s="282"/>
      <c r="E17" s="282"/>
      <c r="F17" s="244"/>
      <c r="G17" s="244"/>
      <c r="H17" s="244"/>
      <c r="I17" s="244"/>
      <c r="J17" s="324"/>
    </row>
    <row r="18" spans="1:10" x14ac:dyDescent="0.25">
      <c r="A18" s="321"/>
      <c r="B18" s="242">
        <v>2023</v>
      </c>
      <c r="C18" s="286"/>
      <c r="D18" s="283"/>
      <c r="E18" s="283"/>
      <c r="F18" s="245"/>
      <c r="G18" s="245"/>
      <c r="H18" s="245"/>
      <c r="I18" s="245"/>
      <c r="J18" s="322"/>
    </row>
    <row r="19" spans="1:10" x14ac:dyDescent="0.25">
      <c r="A19" s="321"/>
      <c r="B19" s="242">
        <v>2024</v>
      </c>
      <c r="C19" s="286"/>
      <c r="D19" s="283"/>
      <c r="E19" s="283"/>
      <c r="F19" s="245"/>
      <c r="G19" s="245"/>
      <c r="H19" s="245"/>
      <c r="I19" s="245"/>
      <c r="J19" s="322"/>
    </row>
    <row r="20" spans="1:10" x14ac:dyDescent="0.25">
      <c r="A20" s="321"/>
      <c r="B20" s="242">
        <v>2025</v>
      </c>
      <c r="C20" s="286"/>
      <c r="D20" s="283"/>
      <c r="E20" s="283"/>
      <c r="F20" s="245"/>
      <c r="G20" s="245"/>
      <c r="H20" s="245"/>
      <c r="I20" s="245"/>
      <c r="J20" s="322"/>
    </row>
    <row r="21" spans="1:10" x14ac:dyDescent="0.25">
      <c r="A21" s="325"/>
      <c r="B21" s="241">
        <v>2023</v>
      </c>
      <c r="C21" s="285"/>
      <c r="D21" s="282"/>
      <c r="E21" s="282"/>
      <c r="F21" s="244"/>
      <c r="G21" s="244"/>
      <c r="H21" s="244"/>
      <c r="I21" s="244"/>
      <c r="J21" s="324"/>
    </row>
    <row r="22" spans="1:10" x14ac:dyDescent="0.25">
      <c r="A22" s="325"/>
      <c r="B22" s="241">
        <v>2024</v>
      </c>
      <c r="C22" s="285"/>
      <c r="D22" s="282"/>
      <c r="E22" s="282"/>
      <c r="F22" s="244"/>
      <c r="G22" s="244"/>
      <c r="H22" s="244"/>
      <c r="I22" s="244"/>
      <c r="J22" s="324"/>
    </row>
    <row r="23" spans="1:10" x14ac:dyDescent="0.25">
      <c r="A23" s="325"/>
      <c r="B23" s="241">
        <v>2025</v>
      </c>
      <c r="C23" s="285"/>
      <c r="D23" s="282"/>
      <c r="E23" s="282"/>
      <c r="F23" s="244"/>
      <c r="G23" s="244"/>
      <c r="H23" s="244"/>
      <c r="I23" s="244"/>
      <c r="J23" s="324"/>
    </row>
    <row r="24" spans="1:10" x14ac:dyDescent="0.25">
      <c r="A24" s="321"/>
      <c r="B24" s="242">
        <v>2023</v>
      </c>
      <c r="C24" s="286"/>
      <c r="D24" s="283"/>
      <c r="E24" s="283"/>
      <c r="F24" s="245"/>
      <c r="G24" s="245"/>
      <c r="H24" s="245"/>
      <c r="I24" s="245"/>
      <c r="J24" s="322"/>
    </row>
    <row r="25" spans="1:10" x14ac:dyDescent="0.25">
      <c r="A25" s="321"/>
      <c r="B25" s="242">
        <v>2024</v>
      </c>
      <c r="C25" s="286"/>
      <c r="D25" s="283"/>
      <c r="E25" s="283"/>
      <c r="F25" s="245"/>
      <c r="G25" s="245"/>
      <c r="H25" s="245"/>
      <c r="I25" s="245"/>
      <c r="J25" s="322"/>
    </row>
    <row r="26" spans="1:10" x14ac:dyDescent="0.25">
      <c r="A26" s="321"/>
      <c r="B26" s="242">
        <v>2025</v>
      </c>
      <c r="C26" s="286"/>
      <c r="D26" s="283"/>
      <c r="E26" s="283"/>
      <c r="F26" s="245"/>
      <c r="G26" s="245"/>
      <c r="H26" s="245"/>
      <c r="I26" s="245"/>
      <c r="J26" s="322"/>
    </row>
    <row r="27" spans="1:10" x14ac:dyDescent="0.25">
      <c r="A27" s="325"/>
      <c r="B27" s="241">
        <v>2023</v>
      </c>
      <c r="C27" s="285"/>
      <c r="D27" s="282"/>
      <c r="E27" s="282"/>
      <c r="F27" s="244"/>
      <c r="G27" s="244"/>
      <c r="H27" s="244"/>
      <c r="I27" s="244"/>
      <c r="J27" s="324"/>
    </row>
    <row r="28" spans="1:10" x14ac:dyDescent="0.25">
      <c r="A28" s="325"/>
      <c r="B28" s="241">
        <v>2024</v>
      </c>
      <c r="C28" s="285"/>
      <c r="D28" s="282"/>
      <c r="E28" s="282"/>
      <c r="F28" s="244"/>
      <c r="G28" s="244"/>
      <c r="H28" s="244"/>
      <c r="I28" s="244"/>
      <c r="J28" s="324"/>
    </row>
    <row r="29" spans="1:10" x14ac:dyDescent="0.25">
      <c r="A29" s="325"/>
      <c r="B29" s="241">
        <v>2025</v>
      </c>
      <c r="C29" s="285"/>
      <c r="D29" s="282"/>
      <c r="E29" s="282"/>
      <c r="F29" s="244"/>
      <c r="G29" s="244"/>
      <c r="H29" s="244"/>
      <c r="I29" s="244"/>
      <c r="J29" s="324"/>
    </row>
    <row r="30" spans="1:10" x14ac:dyDescent="0.25">
      <c r="A30" s="321"/>
      <c r="B30" s="242">
        <v>2023</v>
      </c>
      <c r="C30" s="286"/>
      <c r="D30" s="283"/>
      <c r="E30" s="283"/>
      <c r="F30" s="245"/>
      <c r="G30" s="245"/>
      <c r="H30" s="245"/>
      <c r="I30" s="245"/>
      <c r="J30" s="322"/>
    </row>
    <row r="31" spans="1:10" x14ac:dyDescent="0.25">
      <c r="A31" s="321"/>
      <c r="B31" s="242">
        <v>2024</v>
      </c>
      <c r="C31" s="286"/>
      <c r="D31" s="283"/>
      <c r="E31" s="283"/>
      <c r="F31" s="245"/>
      <c r="G31" s="245"/>
      <c r="H31" s="245"/>
      <c r="I31" s="245"/>
      <c r="J31" s="322"/>
    </row>
    <row r="32" spans="1:10" x14ac:dyDescent="0.25">
      <c r="A32" s="321"/>
      <c r="B32" s="242">
        <v>2025</v>
      </c>
      <c r="C32" s="286"/>
      <c r="D32" s="283"/>
      <c r="E32" s="283"/>
      <c r="F32" s="245"/>
      <c r="G32" s="245"/>
      <c r="H32" s="245"/>
      <c r="I32" s="245"/>
      <c r="J32" s="322"/>
    </row>
    <row r="33" spans="1:10" x14ac:dyDescent="0.25">
      <c r="A33" s="325"/>
      <c r="B33" s="241">
        <v>2023</v>
      </c>
      <c r="C33" s="285"/>
      <c r="D33" s="282"/>
      <c r="E33" s="282"/>
      <c r="F33" s="244"/>
      <c r="G33" s="244"/>
      <c r="H33" s="244"/>
      <c r="I33" s="244"/>
      <c r="J33" s="324"/>
    </row>
    <row r="34" spans="1:10" x14ac:dyDescent="0.25">
      <c r="A34" s="325"/>
      <c r="B34" s="241">
        <v>2024</v>
      </c>
      <c r="C34" s="285"/>
      <c r="D34" s="282"/>
      <c r="E34" s="282"/>
      <c r="F34" s="244"/>
      <c r="G34" s="244"/>
      <c r="H34" s="244"/>
      <c r="I34" s="244"/>
      <c r="J34" s="324"/>
    </row>
    <row r="35" spans="1:10" x14ac:dyDescent="0.25">
      <c r="A35" s="325"/>
      <c r="B35" s="241">
        <v>2025</v>
      </c>
      <c r="C35" s="285"/>
      <c r="D35" s="282"/>
      <c r="E35" s="282"/>
      <c r="F35" s="244"/>
      <c r="G35" s="244"/>
      <c r="H35" s="244"/>
      <c r="I35" s="244"/>
      <c r="J35" s="324"/>
    </row>
    <row r="36" spans="1:10" x14ac:dyDescent="0.25">
      <c r="A36" s="321"/>
      <c r="B36" s="242">
        <v>2023</v>
      </c>
      <c r="C36" s="286"/>
      <c r="D36" s="283"/>
      <c r="E36" s="283"/>
      <c r="F36" s="245"/>
      <c r="G36" s="245"/>
      <c r="H36" s="245"/>
      <c r="I36" s="245"/>
      <c r="J36" s="322"/>
    </row>
    <row r="37" spans="1:10" x14ac:dyDescent="0.25">
      <c r="A37" s="321"/>
      <c r="B37" s="242">
        <v>2024</v>
      </c>
      <c r="C37" s="286"/>
      <c r="D37" s="283"/>
      <c r="E37" s="283"/>
      <c r="F37" s="245"/>
      <c r="G37" s="245"/>
      <c r="H37" s="245"/>
      <c r="I37" s="245"/>
      <c r="J37" s="322"/>
    </row>
    <row r="38" spans="1:10" x14ac:dyDescent="0.25">
      <c r="A38" s="321"/>
      <c r="B38" s="242">
        <v>2025</v>
      </c>
      <c r="C38" s="286"/>
      <c r="D38" s="283"/>
      <c r="E38" s="283"/>
      <c r="F38" s="245"/>
      <c r="G38" s="245"/>
      <c r="H38" s="245"/>
      <c r="I38" s="245"/>
      <c r="J38" s="322"/>
    </row>
    <row r="39" spans="1:10" x14ac:dyDescent="0.25">
      <c r="A39" s="325"/>
      <c r="B39" s="241">
        <v>2023</v>
      </c>
      <c r="C39" s="285"/>
      <c r="D39" s="282"/>
      <c r="E39" s="282"/>
      <c r="F39" s="244"/>
      <c r="G39" s="244"/>
      <c r="H39" s="244"/>
      <c r="I39" s="244"/>
      <c r="J39" s="324"/>
    </row>
    <row r="40" spans="1:10" x14ac:dyDescent="0.25">
      <c r="A40" s="325"/>
      <c r="B40" s="241">
        <v>2024</v>
      </c>
      <c r="C40" s="285"/>
      <c r="D40" s="282"/>
      <c r="E40" s="282"/>
      <c r="F40" s="244"/>
      <c r="G40" s="244"/>
      <c r="H40" s="244"/>
      <c r="I40" s="244"/>
      <c r="J40" s="324"/>
    </row>
    <row r="41" spans="1:10" x14ac:dyDescent="0.25">
      <c r="A41" s="325"/>
      <c r="B41" s="241">
        <v>2025</v>
      </c>
      <c r="C41" s="285"/>
      <c r="D41" s="282"/>
      <c r="E41" s="282"/>
      <c r="F41" s="244"/>
      <c r="G41" s="244"/>
      <c r="H41" s="244"/>
      <c r="I41" s="244"/>
      <c r="J41" s="324"/>
    </row>
    <row r="42" spans="1:10" x14ac:dyDescent="0.25">
      <c r="A42" s="321"/>
      <c r="B42" s="242">
        <v>2023</v>
      </c>
      <c r="C42" s="286"/>
      <c r="D42" s="283"/>
      <c r="E42" s="283"/>
      <c r="F42" s="245"/>
      <c r="G42" s="245"/>
      <c r="H42" s="245"/>
      <c r="I42" s="245"/>
      <c r="J42" s="322"/>
    </row>
    <row r="43" spans="1:10" x14ac:dyDescent="0.25">
      <c r="A43" s="321"/>
      <c r="B43" s="242">
        <v>2024</v>
      </c>
      <c r="C43" s="286"/>
      <c r="D43" s="283"/>
      <c r="E43" s="283"/>
      <c r="F43" s="245"/>
      <c r="G43" s="245"/>
      <c r="H43" s="245"/>
      <c r="I43" s="245"/>
      <c r="J43" s="322"/>
    </row>
    <row r="44" spans="1:10" x14ac:dyDescent="0.25">
      <c r="A44" s="321"/>
      <c r="B44" s="242">
        <v>2025</v>
      </c>
      <c r="C44" s="286"/>
      <c r="D44" s="283"/>
      <c r="E44" s="283"/>
      <c r="F44" s="245"/>
      <c r="G44" s="245"/>
      <c r="H44" s="245"/>
      <c r="I44" s="245"/>
      <c r="J44" s="322"/>
    </row>
    <row r="45" spans="1:10" x14ac:dyDescent="0.25">
      <c r="A45" s="325"/>
      <c r="B45" s="241">
        <v>2023</v>
      </c>
      <c r="C45" s="285"/>
      <c r="D45" s="282"/>
      <c r="E45" s="282"/>
      <c r="F45" s="244"/>
      <c r="G45" s="244"/>
      <c r="H45" s="244"/>
      <c r="I45" s="244"/>
      <c r="J45" s="324"/>
    </row>
    <row r="46" spans="1:10" x14ac:dyDescent="0.25">
      <c r="A46" s="325"/>
      <c r="B46" s="241">
        <v>2024</v>
      </c>
      <c r="C46" s="285"/>
      <c r="D46" s="282"/>
      <c r="E46" s="282"/>
      <c r="F46" s="244"/>
      <c r="G46" s="244"/>
      <c r="H46" s="244"/>
      <c r="I46" s="244"/>
      <c r="J46" s="324"/>
    </row>
    <row r="47" spans="1:10" x14ac:dyDescent="0.25">
      <c r="A47" s="325"/>
      <c r="B47" s="241">
        <v>2025</v>
      </c>
      <c r="C47" s="285"/>
      <c r="D47" s="282"/>
      <c r="E47" s="282"/>
      <c r="F47" s="244"/>
      <c r="G47" s="244"/>
      <c r="H47" s="244"/>
      <c r="I47" s="244"/>
      <c r="J47" s="324"/>
    </row>
    <row r="48" spans="1:10" x14ac:dyDescent="0.25">
      <c r="A48" s="321"/>
      <c r="B48" s="242">
        <v>2023</v>
      </c>
      <c r="C48" s="286"/>
      <c r="D48" s="283"/>
      <c r="E48" s="283"/>
      <c r="F48" s="245"/>
      <c r="G48" s="245"/>
      <c r="H48" s="245"/>
      <c r="I48" s="245"/>
      <c r="J48" s="322"/>
    </row>
    <row r="49" spans="1:10" x14ac:dyDescent="0.25">
      <c r="A49" s="321"/>
      <c r="B49" s="242">
        <v>2024</v>
      </c>
      <c r="C49" s="286"/>
      <c r="D49" s="283"/>
      <c r="E49" s="283"/>
      <c r="F49" s="245"/>
      <c r="G49" s="245"/>
      <c r="H49" s="245"/>
      <c r="I49" s="245"/>
      <c r="J49" s="322"/>
    </row>
    <row r="50" spans="1:10" x14ac:dyDescent="0.25">
      <c r="A50" s="321"/>
      <c r="B50" s="242">
        <v>2025</v>
      </c>
      <c r="C50" s="286"/>
      <c r="D50" s="283"/>
      <c r="E50" s="283"/>
      <c r="F50" s="245"/>
      <c r="G50" s="245"/>
      <c r="H50" s="245"/>
      <c r="I50" s="245"/>
      <c r="J50" s="322"/>
    </row>
    <row r="51" spans="1:10" x14ac:dyDescent="0.25">
      <c r="A51" s="325"/>
      <c r="B51" s="241">
        <v>2023</v>
      </c>
      <c r="C51" s="285"/>
      <c r="D51" s="282"/>
      <c r="E51" s="282"/>
      <c r="F51" s="244"/>
      <c r="G51" s="244"/>
      <c r="H51" s="244"/>
      <c r="I51" s="244"/>
      <c r="J51" s="324"/>
    </row>
    <row r="52" spans="1:10" x14ac:dyDescent="0.25">
      <c r="A52" s="325"/>
      <c r="B52" s="241">
        <v>2024</v>
      </c>
      <c r="C52" s="285"/>
      <c r="D52" s="282"/>
      <c r="E52" s="282"/>
      <c r="F52" s="244"/>
      <c r="G52" s="244"/>
      <c r="H52" s="244"/>
      <c r="I52" s="244"/>
      <c r="J52" s="324"/>
    </row>
    <row r="53" spans="1:10" x14ac:dyDescent="0.25">
      <c r="A53" s="325"/>
      <c r="B53" s="241">
        <v>2025</v>
      </c>
      <c r="C53" s="285"/>
      <c r="D53" s="282"/>
      <c r="E53" s="282"/>
      <c r="F53" s="244"/>
      <c r="G53" s="244"/>
      <c r="H53" s="244"/>
      <c r="I53" s="244"/>
      <c r="J53" s="324"/>
    </row>
    <row r="54" spans="1:10" x14ac:dyDescent="0.25">
      <c r="A54" s="321"/>
      <c r="B54" s="242">
        <v>2023</v>
      </c>
      <c r="C54" s="286"/>
      <c r="D54" s="283"/>
      <c r="E54" s="283"/>
      <c r="F54" s="245"/>
      <c r="G54" s="245"/>
      <c r="H54" s="245"/>
      <c r="I54" s="245"/>
      <c r="J54" s="322"/>
    </row>
    <row r="55" spans="1:10" x14ac:dyDescent="0.25">
      <c r="A55" s="321"/>
      <c r="B55" s="242">
        <v>2024</v>
      </c>
      <c r="C55" s="286"/>
      <c r="D55" s="283"/>
      <c r="E55" s="283"/>
      <c r="F55" s="245"/>
      <c r="G55" s="245"/>
      <c r="H55" s="245"/>
      <c r="I55" s="245"/>
      <c r="J55" s="322"/>
    </row>
    <row r="56" spans="1:10" x14ac:dyDescent="0.25">
      <c r="A56" s="321"/>
      <c r="B56" s="242">
        <v>2025</v>
      </c>
      <c r="C56" s="286"/>
      <c r="D56" s="283"/>
      <c r="E56" s="283"/>
      <c r="F56" s="245"/>
      <c r="G56" s="245"/>
      <c r="H56" s="245"/>
      <c r="I56" s="245"/>
      <c r="J56" s="322"/>
    </row>
    <row r="57" spans="1:10" x14ac:dyDescent="0.25">
      <c r="A57" s="325"/>
      <c r="B57" s="241">
        <v>2023</v>
      </c>
      <c r="C57" s="285"/>
      <c r="D57" s="282"/>
      <c r="E57" s="282"/>
      <c r="F57" s="244"/>
      <c r="G57" s="244"/>
      <c r="H57" s="244"/>
      <c r="I57" s="244"/>
      <c r="J57" s="324"/>
    </row>
    <row r="58" spans="1:10" x14ac:dyDescent="0.25">
      <c r="A58" s="325"/>
      <c r="B58" s="241">
        <v>2024</v>
      </c>
      <c r="C58" s="285"/>
      <c r="D58" s="282"/>
      <c r="E58" s="282"/>
      <c r="F58" s="244"/>
      <c r="G58" s="244"/>
      <c r="H58" s="244"/>
      <c r="I58" s="244"/>
      <c r="J58" s="324"/>
    </row>
    <row r="59" spans="1:10" x14ac:dyDescent="0.25">
      <c r="A59" s="325"/>
      <c r="B59" s="241">
        <v>2025</v>
      </c>
      <c r="C59" s="285"/>
      <c r="D59" s="282"/>
      <c r="E59" s="282"/>
      <c r="F59" s="244"/>
      <c r="G59" s="244"/>
      <c r="H59" s="244"/>
      <c r="I59" s="244"/>
      <c r="J59" s="324"/>
    </row>
    <row r="60" spans="1:10" x14ac:dyDescent="0.25">
      <c r="A60" s="321"/>
      <c r="B60" s="242">
        <v>2023</v>
      </c>
      <c r="C60" s="286"/>
      <c r="D60" s="283"/>
      <c r="E60" s="283"/>
      <c r="F60" s="245"/>
      <c r="G60" s="245"/>
      <c r="H60" s="245"/>
      <c r="I60" s="245"/>
      <c r="J60" s="322"/>
    </row>
    <row r="61" spans="1:10" x14ac:dyDescent="0.25">
      <c r="A61" s="321"/>
      <c r="B61" s="242">
        <v>2024</v>
      </c>
      <c r="C61" s="286"/>
      <c r="D61" s="283"/>
      <c r="E61" s="283"/>
      <c r="F61" s="245"/>
      <c r="G61" s="245"/>
      <c r="H61" s="245"/>
      <c r="I61" s="245"/>
      <c r="J61" s="322"/>
    </row>
    <row r="62" spans="1:10" x14ac:dyDescent="0.25">
      <c r="A62" s="321"/>
      <c r="B62" s="242">
        <v>2025</v>
      </c>
      <c r="C62" s="286"/>
      <c r="D62" s="283"/>
      <c r="E62" s="283"/>
      <c r="F62" s="245"/>
      <c r="G62" s="245"/>
      <c r="H62" s="245"/>
      <c r="I62" s="245"/>
      <c r="J62" s="322"/>
    </row>
    <row r="63" spans="1:10" x14ac:dyDescent="0.25">
      <c r="A63" s="325"/>
      <c r="B63" s="241">
        <v>2023</v>
      </c>
      <c r="C63" s="285"/>
      <c r="D63" s="282"/>
      <c r="E63" s="282"/>
      <c r="F63" s="244"/>
      <c r="G63" s="244"/>
      <c r="H63" s="244"/>
      <c r="I63" s="244"/>
      <c r="J63" s="324"/>
    </row>
    <row r="64" spans="1:10" x14ac:dyDescent="0.25">
      <c r="A64" s="325"/>
      <c r="B64" s="241">
        <v>2024</v>
      </c>
      <c r="C64" s="285"/>
      <c r="D64" s="282"/>
      <c r="E64" s="282"/>
      <c r="F64" s="244"/>
      <c r="G64" s="244"/>
      <c r="H64" s="244"/>
      <c r="I64" s="244"/>
      <c r="J64" s="324"/>
    </row>
    <row r="65" spans="1:10" x14ac:dyDescent="0.25">
      <c r="A65" s="325"/>
      <c r="B65" s="241">
        <v>2025</v>
      </c>
      <c r="C65" s="285"/>
      <c r="D65" s="282"/>
      <c r="E65" s="282"/>
      <c r="F65" s="244"/>
      <c r="G65" s="244"/>
      <c r="H65" s="244"/>
      <c r="I65" s="244"/>
      <c r="J65" s="324"/>
    </row>
    <row r="66" spans="1:10" x14ac:dyDescent="0.25">
      <c r="A66" s="321"/>
      <c r="B66" s="242">
        <v>2023</v>
      </c>
      <c r="C66" s="286"/>
      <c r="D66" s="283"/>
      <c r="E66" s="283"/>
      <c r="F66" s="245"/>
      <c r="G66" s="245"/>
      <c r="H66" s="245"/>
      <c r="I66" s="245"/>
      <c r="J66" s="322"/>
    </row>
    <row r="67" spans="1:10" x14ac:dyDescent="0.25">
      <c r="A67" s="321"/>
      <c r="B67" s="242">
        <v>2024</v>
      </c>
      <c r="C67" s="286"/>
      <c r="D67" s="283"/>
      <c r="E67" s="283"/>
      <c r="F67" s="245"/>
      <c r="G67" s="245"/>
      <c r="H67" s="245"/>
      <c r="I67" s="245"/>
      <c r="J67" s="322"/>
    </row>
    <row r="68" spans="1:10" x14ac:dyDescent="0.25">
      <c r="A68" s="321"/>
      <c r="B68" s="242">
        <v>2025</v>
      </c>
      <c r="C68" s="286"/>
      <c r="D68" s="283"/>
      <c r="E68" s="283"/>
      <c r="F68" s="245"/>
      <c r="G68" s="245"/>
      <c r="H68" s="245"/>
      <c r="I68" s="245"/>
      <c r="J68" s="322"/>
    </row>
    <row r="69" spans="1:10" x14ac:dyDescent="0.25">
      <c r="A69" s="325"/>
      <c r="B69" s="241">
        <v>2023</v>
      </c>
      <c r="C69" s="285"/>
      <c r="D69" s="282"/>
      <c r="E69" s="282"/>
      <c r="F69" s="244"/>
      <c r="G69" s="244"/>
      <c r="H69" s="244"/>
      <c r="I69" s="244"/>
      <c r="J69" s="324"/>
    </row>
    <row r="70" spans="1:10" x14ac:dyDescent="0.25">
      <c r="A70" s="325"/>
      <c r="B70" s="241">
        <v>2024</v>
      </c>
      <c r="C70" s="285"/>
      <c r="D70" s="282"/>
      <c r="E70" s="282"/>
      <c r="F70" s="244"/>
      <c r="G70" s="244"/>
      <c r="H70" s="244"/>
      <c r="I70" s="244"/>
      <c r="J70" s="324"/>
    </row>
    <row r="71" spans="1:10" x14ac:dyDescent="0.25">
      <c r="A71" s="325"/>
      <c r="B71" s="241">
        <v>2025</v>
      </c>
      <c r="C71" s="285"/>
      <c r="D71" s="282"/>
      <c r="E71" s="282"/>
      <c r="F71" s="244"/>
      <c r="G71" s="244"/>
      <c r="H71" s="244"/>
      <c r="I71" s="244"/>
      <c r="J71" s="324"/>
    </row>
    <row r="72" spans="1:10" x14ac:dyDescent="0.25">
      <c r="A72" s="321"/>
      <c r="B72" s="242">
        <v>2023</v>
      </c>
      <c r="C72" s="286"/>
      <c r="D72" s="283"/>
      <c r="E72" s="283"/>
      <c r="F72" s="245"/>
      <c r="G72" s="245"/>
      <c r="H72" s="245"/>
      <c r="I72" s="245"/>
      <c r="J72" s="322"/>
    </row>
    <row r="73" spans="1:10" x14ac:dyDescent="0.25">
      <c r="A73" s="321"/>
      <c r="B73" s="242">
        <v>2024</v>
      </c>
      <c r="C73" s="286"/>
      <c r="D73" s="283"/>
      <c r="E73" s="283"/>
      <c r="F73" s="245"/>
      <c r="G73" s="245"/>
      <c r="H73" s="245"/>
      <c r="I73" s="245"/>
      <c r="J73" s="322"/>
    </row>
    <row r="74" spans="1:10" x14ac:dyDescent="0.25">
      <c r="A74" s="321"/>
      <c r="B74" s="242">
        <v>2025</v>
      </c>
      <c r="C74" s="286"/>
      <c r="D74" s="283"/>
      <c r="E74" s="283"/>
      <c r="F74" s="245"/>
      <c r="G74" s="245"/>
      <c r="H74" s="245"/>
      <c r="I74" s="245"/>
      <c r="J74" s="322"/>
    </row>
    <row r="75" spans="1:10" x14ac:dyDescent="0.25">
      <c r="A75" s="325"/>
      <c r="B75" s="241">
        <v>2023</v>
      </c>
      <c r="C75" s="285"/>
      <c r="D75" s="282"/>
      <c r="E75" s="282"/>
      <c r="F75" s="244"/>
      <c r="G75" s="244"/>
      <c r="H75" s="244"/>
      <c r="I75" s="244"/>
      <c r="J75" s="324"/>
    </row>
    <row r="76" spans="1:10" x14ac:dyDescent="0.25">
      <c r="A76" s="325"/>
      <c r="B76" s="241">
        <v>2024</v>
      </c>
      <c r="C76" s="285"/>
      <c r="D76" s="282"/>
      <c r="E76" s="282"/>
      <c r="F76" s="244"/>
      <c r="G76" s="244"/>
      <c r="H76" s="244"/>
      <c r="I76" s="244"/>
      <c r="J76" s="324"/>
    </row>
    <row r="77" spans="1:10" x14ac:dyDescent="0.25">
      <c r="A77" s="325"/>
      <c r="B77" s="241">
        <v>2025</v>
      </c>
      <c r="C77" s="285"/>
      <c r="D77" s="282"/>
      <c r="E77" s="282"/>
      <c r="F77" s="244"/>
      <c r="G77" s="244"/>
      <c r="H77" s="244"/>
      <c r="I77" s="244"/>
      <c r="J77" s="324"/>
    </row>
    <row r="78" spans="1:10" x14ac:dyDescent="0.25">
      <c r="A78" s="321"/>
      <c r="B78" s="242">
        <v>2023</v>
      </c>
      <c r="C78" s="286"/>
      <c r="D78" s="283"/>
      <c r="E78" s="283"/>
      <c r="F78" s="245"/>
      <c r="G78" s="245"/>
      <c r="H78" s="245"/>
      <c r="I78" s="245"/>
      <c r="J78" s="322"/>
    </row>
    <row r="79" spans="1:10" x14ac:dyDescent="0.25">
      <c r="A79" s="321"/>
      <c r="B79" s="242">
        <v>2024</v>
      </c>
      <c r="C79" s="286"/>
      <c r="D79" s="283"/>
      <c r="E79" s="283"/>
      <c r="F79" s="245"/>
      <c r="G79" s="245"/>
      <c r="H79" s="245"/>
      <c r="I79" s="245"/>
      <c r="J79" s="322"/>
    </row>
    <row r="80" spans="1:10" x14ac:dyDescent="0.25">
      <c r="A80" s="321"/>
      <c r="B80" s="242">
        <v>2025</v>
      </c>
      <c r="C80" s="286"/>
      <c r="D80" s="283"/>
      <c r="E80" s="283"/>
      <c r="F80" s="245"/>
      <c r="G80" s="245"/>
      <c r="H80" s="245"/>
      <c r="I80" s="245"/>
      <c r="J80" s="322"/>
    </row>
    <row r="81" spans="1:10" x14ac:dyDescent="0.25">
      <c r="A81" s="325"/>
      <c r="B81" s="241">
        <v>2023</v>
      </c>
      <c r="C81" s="285"/>
      <c r="D81" s="282"/>
      <c r="E81" s="282"/>
      <c r="F81" s="244"/>
      <c r="G81" s="244"/>
      <c r="H81" s="244"/>
      <c r="I81" s="244"/>
      <c r="J81" s="324"/>
    </row>
    <row r="82" spans="1:10" x14ac:dyDescent="0.25">
      <c r="A82" s="325"/>
      <c r="B82" s="241">
        <v>2024</v>
      </c>
      <c r="C82" s="285"/>
      <c r="D82" s="282"/>
      <c r="E82" s="282"/>
      <c r="F82" s="244"/>
      <c r="G82" s="244"/>
      <c r="H82" s="244"/>
      <c r="I82" s="244"/>
      <c r="J82" s="324"/>
    </row>
    <row r="83" spans="1:10" x14ac:dyDescent="0.25">
      <c r="A83" s="325"/>
      <c r="B83" s="241">
        <v>2025</v>
      </c>
      <c r="C83" s="285"/>
      <c r="D83" s="282"/>
      <c r="E83" s="282"/>
      <c r="F83" s="244"/>
      <c r="G83" s="244"/>
      <c r="H83" s="244"/>
      <c r="I83" s="244"/>
      <c r="J83" s="324"/>
    </row>
    <row r="84" spans="1:10" x14ac:dyDescent="0.25">
      <c r="A84" s="321"/>
      <c r="B84" s="242">
        <v>2023</v>
      </c>
      <c r="C84" s="286"/>
      <c r="D84" s="283"/>
      <c r="E84" s="283"/>
      <c r="F84" s="245"/>
      <c r="G84" s="245"/>
      <c r="H84" s="245"/>
      <c r="I84" s="245"/>
      <c r="J84" s="322"/>
    </row>
    <row r="85" spans="1:10" x14ac:dyDescent="0.25">
      <c r="A85" s="321"/>
      <c r="B85" s="242">
        <v>2024</v>
      </c>
      <c r="C85" s="286"/>
      <c r="D85" s="283"/>
      <c r="E85" s="283"/>
      <c r="F85" s="245"/>
      <c r="G85" s="245"/>
      <c r="H85" s="245"/>
      <c r="I85" s="245"/>
      <c r="J85" s="322"/>
    </row>
    <row r="86" spans="1:10" x14ac:dyDescent="0.25">
      <c r="A86" s="321"/>
      <c r="B86" s="242">
        <v>2025</v>
      </c>
      <c r="C86" s="286"/>
      <c r="D86" s="283"/>
      <c r="E86" s="283"/>
      <c r="F86" s="245"/>
      <c r="G86" s="245"/>
      <c r="H86" s="245"/>
      <c r="I86" s="245"/>
      <c r="J86" s="322"/>
    </row>
    <row r="87" spans="1:10" x14ac:dyDescent="0.25">
      <c r="A87" s="325"/>
      <c r="B87" s="241">
        <v>2023</v>
      </c>
      <c r="C87" s="285"/>
      <c r="D87" s="282"/>
      <c r="E87" s="282"/>
      <c r="F87" s="244"/>
      <c r="G87" s="244"/>
      <c r="H87" s="244"/>
      <c r="I87" s="244"/>
      <c r="J87" s="324"/>
    </row>
    <row r="88" spans="1:10" x14ac:dyDescent="0.25">
      <c r="A88" s="325"/>
      <c r="B88" s="241">
        <v>2024</v>
      </c>
      <c r="C88" s="285"/>
      <c r="D88" s="282"/>
      <c r="E88" s="282"/>
      <c r="F88" s="244"/>
      <c r="G88" s="244"/>
      <c r="H88" s="244"/>
      <c r="I88" s="244"/>
      <c r="J88" s="324"/>
    </row>
    <row r="89" spans="1:10" x14ac:dyDescent="0.25">
      <c r="A89" s="325"/>
      <c r="B89" s="241">
        <v>2025</v>
      </c>
      <c r="C89" s="285"/>
      <c r="D89" s="282"/>
      <c r="E89" s="282"/>
      <c r="F89" s="244"/>
      <c r="G89" s="244"/>
      <c r="H89" s="244"/>
      <c r="I89" s="244"/>
      <c r="J89" s="324"/>
    </row>
    <row r="90" spans="1:10" x14ac:dyDescent="0.25">
      <c r="A90" s="321"/>
      <c r="B90" s="242">
        <v>2023</v>
      </c>
      <c r="C90" s="286"/>
      <c r="D90" s="283"/>
      <c r="E90" s="283"/>
      <c r="F90" s="245"/>
      <c r="G90" s="245"/>
      <c r="H90" s="245"/>
      <c r="I90" s="245"/>
      <c r="J90" s="322"/>
    </row>
    <row r="91" spans="1:10" x14ac:dyDescent="0.25">
      <c r="A91" s="321"/>
      <c r="B91" s="242">
        <v>2024</v>
      </c>
      <c r="C91" s="286"/>
      <c r="D91" s="283"/>
      <c r="E91" s="283"/>
      <c r="F91" s="245"/>
      <c r="G91" s="245"/>
      <c r="H91" s="245"/>
      <c r="I91" s="245"/>
      <c r="J91" s="322"/>
    </row>
    <row r="92" spans="1:10" x14ac:dyDescent="0.25">
      <c r="A92" s="321"/>
      <c r="B92" s="242">
        <v>2025</v>
      </c>
      <c r="C92" s="286"/>
      <c r="D92" s="283"/>
      <c r="E92" s="283"/>
      <c r="F92" s="245"/>
      <c r="G92" s="245"/>
      <c r="H92" s="245"/>
      <c r="I92" s="245"/>
      <c r="J92" s="322"/>
    </row>
    <row r="93" spans="1:10" x14ac:dyDescent="0.25">
      <c r="A93" s="325"/>
      <c r="B93" s="241">
        <v>2023</v>
      </c>
      <c r="C93" s="285"/>
      <c r="D93" s="282"/>
      <c r="E93" s="282"/>
      <c r="F93" s="244"/>
      <c r="G93" s="244"/>
      <c r="H93" s="244"/>
      <c r="I93" s="244"/>
      <c r="J93" s="324"/>
    </row>
    <row r="94" spans="1:10" x14ac:dyDescent="0.25">
      <c r="A94" s="325"/>
      <c r="B94" s="241">
        <v>2024</v>
      </c>
      <c r="C94" s="285"/>
      <c r="D94" s="282"/>
      <c r="E94" s="282"/>
      <c r="F94" s="244"/>
      <c r="G94" s="244"/>
      <c r="H94" s="244"/>
      <c r="I94" s="244"/>
      <c r="J94" s="324"/>
    </row>
    <row r="95" spans="1:10" x14ac:dyDescent="0.25">
      <c r="A95" s="325"/>
      <c r="B95" s="241">
        <v>2025</v>
      </c>
      <c r="C95" s="285"/>
      <c r="D95" s="282"/>
      <c r="E95" s="282"/>
      <c r="F95" s="244"/>
      <c r="G95" s="244"/>
      <c r="H95" s="244"/>
      <c r="I95" s="244"/>
      <c r="J95" s="324"/>
    </row>
    <row r="96" spans="1:10" x14ac:dyDescent="0.25">
      <c r="A96" s="321"/>
      <c r="B96" s="242">
        <v>2023</v>
      </c>
      <c r="C96" s="286"/>
      <c r="D96" s="283"/>
      <c r="E96" s="283"/>
      <c r="F96" s="245"/>
      <c r="G96" s="245"/>
      <c r="H96" s="245"/>
      <c r="I96" s="245"/>
      <c r="J96" s="322"/>
    </row>
    <row r="97" spans="1:10" x14ac:dyDescent="0.25">
      <c r="A97" s="321"/>
      <c r="B97" s="242">
        <v>2024</v>
      </c>
      <c r="C97" s="286"/>
      <c r="D97" s="283"/>
      <c r="E97" s="283"/>
      <c r="F97" s="245"/>
      <c r="G97" s="245"/>
      <c r="H97" s="245"/>
      <c r="I97" s="245"/>
      <c r="J97" s="322"/>
    </row>
    <row r="98" spans="1:10" x14ac:dyDescent="0.25">
      <c r="A98" s="321"/>
      <c r="B98" s="242">
        <v>2025</v>
      </c>
      <c r="C98" s="286"/>
      <c r="D98" s="283"/>
      <c r="E98" s="283"/>
      <c r="F98" s="245"/>
      <c r="G98" s="245"/>
      <c r="H98" s="245"/>
      <c r="I98" s="245"/>
      <c r="J98" s="322"/>
    </row>
    <row r="100" spans="1:10" x14ac:dyDescent="0.25">
      <c r="A100" s="265" t="s">
        <v>142</v>
      </c>
      <c r="B100" s="116"/>
      <c r="C100" s="116"/>
      <c r="D100" s="187"/>
      <c r="E100" s="187"/>
    </row>
    <row r="101" spans="1:10" ht="140.25" customHeight="1" x14ac:dyDescent="0.25">
      <c r="A101" s="290"/>
      <c r="B101" s="291"/>
      <c r="C101" s="291"/>
      <c r="D101" s="291"/>
      <c r="E101" s="292"/>
    </row>
  </sheetData>
  <mergeCells count="72">
    <mergeCell ref="A101:E101"/>
    <mergeCell ref="J18:J20"/>
    <mergeCell ref="J21:J23"/>
    <mergeCell ref="J24:J26"/>
    <mergeCell ref="A1:A2"/>
    <mergeCell ref="J3:J5"/>
    <mergeCell ref="J6:J8"/>
    <mergeCell ref="J1:J2"/>
    <mergeCell ref="F1:I1"/>
    <mergeCell ref="D1:D2"/>
    <mergeCell ref="C1:C2"/>
    <mergeCell ref="B1:B2"/>
    <mergeCell ref="J66:J68"/>
    <mergeCell ref="J69:J71"/>
    <mergeCell ref="J36:J38"/>
    <mergeCell ref="J39:J41"/>
    <mergeCell ref="J42:J44"/>
    <mergeCell ref="J45:J47"/>
    <mergeCell ref="J48:J50"/>
    <mergeCell ref="J90:J92"/>
    <mergeCell ref="A3:A5"/>
    <mergeCell ref="A6:A8"/>
    <mergeCell ref="A9:A11"/>
    <mergeCell ref="A12:A14"/>
    <mergeCell ref="A15:A17"/>
    <mergeCell ref="A18:A20"/>
    <mergeCell ref="A21:A23"/>
    <mergeCell ref="A24:A26"/>
    <mergeCell ref="A27:A29"/>
    <mergeCell ref="J72:J74"/>
    <mergeCell ref="J75:J77"/>
    <mergeCell ref="J78:J80"/>
    <mergeCell ref="J81:J83"/>
    <mergeCell ref="J84:J86"/>
    <mergeCell ref="J87:J89"/>
    <mergeCell ref="A69:A71"/>
    <mergeCell ref="A72:A74"/>
    <mergeCell ref="A75:A77"/>
    <mergeCell ref="A78:A80"/>
    <mergeCell ref="A81:A83"/>
    <mergeCell ref="J27:J29"/>
    <mergeCell ref="J30:J32"/>
    <mergeCell ref="J33:J35"/>
    <mergeCell ref="A51:A53"/>
    <mergeCell ref="A66:A68"/>
    <mergeCell ref="A48:A50"/>
    <mergeCell ref="A30:A32"/>
    <mergeCell ref="A33:A35"/>
    <mergeCell ref="A36:A38"/>
    <mergeCell ref="A39:A41"/>
    <mergeCell ref="A42:A44"/>
    <mergeCell ref="A45:A47"/>
    <mergeCell ref="J54:J56"/>
    <mergeCell ref="J57:J59"/>
    <mergeCell ref="J60:J62"/>
    <mergeCell ref="J63:J65"/>
    <mergeCell ref="A96:A98"/>
    <mergeCell ref="J96:J98"/>
    <mergeCell ref="E1:E2"/>
    <mergeCell ref="J51:J53"/>
    <mergeCell ref="A54:A56"/>
    <mergeCell ref="A57:A59"/>
    <mergeCell ref="A60:A62"/>
    <mergeCell ref="A63:A65"/>
    <mergeCell ref="A93:A95"/>
    <mergeCell ref="J93:J95"/>
    <mergeCell ref="A84:A86"/>
    <mergeCell ref="A87:A89"/>
    <mergeCell ref="A90:A92"/>
    <mergeCell ref="J9:J11"/>
    <mergeCell ref="J12:J14"/>
    <mergeCell ref="J15:J17"/>
  </mergeCells>
  <dataValidations count="1">
    <dataValidation type="list" allowBlank="1" showInputMessage="1" showErrorMessage="1" sqref="F3:I98" xr:uid="{2FD1A060-BEF4-4A56-8F56-FB137FFA5786}">
      <formula1>"Ja,Nein"</formula1>
    </dataValidation>
  </dataValidations>
  <pageMargins left="0.25" right="0.25" top="0.75" bottom="0.75" header="0.3" footer="0.3"/>
  <pageSetup paperSize="9" scale="46" fitToWidth="0" fitToHeight="2" orientation="landscape" r:id="rId1"/>
  <rowBreaks count="1" manualBreakCount="1">
    <brk id="56" max="9"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5322F4-8280-45D9-AFF8-A5B9B9BF41D9}">
  <sheetPr codeName="Tabelle9"/>
  <dimension ref="A1:AE351"/>
  <sheetViews>
    <sheetView showGridLines="0" view="pageBreakPreview" topLeftCell="A316" zoomScale="70" zoomScaleNormal="100" zoomScaleSheetLayoutView="70" workbookViewId="0">
      <selection activeCell="J28" sqref="J28"/>
    </sheetView>
  </sheetViews>
  <sheetFormatPr baseColWidth="10" defaultColWidth="8" defaultRowHeight="15" x14ac:dyDescent="0.25"/>
  <cols>
    <col min="1" max="1" width="48.75" style="9" customWidth="1"/>
    <col min="2" max="2" width="7.625" style="9" customWidth="1"/>
    <col min="3" max="3" width="48.75" style="9" customWidth="1"/>
    <col min="4" max="4" width="7.625" style="16" customWidth="1"/>
    <col min="5" max="5" width="40" style="16" customWidth="1"/>
    <col min="6" max="6" width="4.75" style="9" customWidth="1"/>
    <col min="7" max="7" width="2.875" style="9" customWidth="1"/>
    <col min="8" max="8" width="40" style="9" customWidth="1"/>
    <col min="9" max="9" width="7.625" style="9" customWidth="1"/>
    <col min="10" max="10" width="40" style="9" customWidth="1"/>
    <col min="11" max="11" width="7.625" style="9" customWidth="1"/>
    <col min="12" max="12" width="40" style="9" customWidth="1"/>
    <col min="13" max="13" width="7.625" style="9" customWidth="1"/>
    <col min="14" max="14" width="40" style="9" customWidth="1"/>
    <col min="15" max="15" width="7.625" style="9" customWidth="1"/>
    <col min="16" max="16" width="40" style="9" customWidth="1"/>
    <col min="17" max="17" width="7.625" style="9" customWidth="1"/>
    <col min="18" max="18" width="40" style="9" customWidth="1"/>
    <col min="19" max="19" width="7.625" style="9" customWidth="1"/>
    <col min="20" max="20" width="40" style="9" customWidth="1"/>
    <col min="21" max="25" width="20.625" style="9" hidden="1" customWidth="1"/>
    <col min="26" max="31" width="0" style="9" hidden="1" customWidth="1"/>
    <col min="32" max="16384" width="8" style="9"/>
  </cols>
  <sheetData>
    <row r="1" spans="1:31" ht="25.5" customHeight="1" x14ac:dyDescent="0.3">
      <c r="A1" s="45" t="s">
        <v>64</v>
      </c>
      <c r="B1" s="46"/>
      <c r="C1" s="47"/>
      <c r="D1" s="48"/>
      <c r="E1" s="363"/>
      <c r="F1" s="15"/>
      <c r="G1" s="15"/>
      <c r="H1" s="31"/>
    </row>
    <row r="2" spans="1:31" ht="7.5" customHeight="1" x14ac:dyDescent="0.3">
      <c r="A2" s="50"/>
      <c r="B2" s="51"/>
      <c r="C2" s="52"/>
      <c r="D2" s="39"/>
      <c r="E2" s="68"/>
      <c r="G2" s="31"/>
      <c r="H2" s="31"/>
    </row>
    <row r="3" spans="1:31" ht="18.75" customHeight="1" x14ac:dyDescent="0.3">
      <c r="A3" s="54" t="s">
        <v>20</v>
      </c>
      <c r="B3" s="51"/>
      <c r="C3" s="37"/>
      <c r="D3" s="39"/>
      <c r="E3" s="68"/>
      <c r="G3" s="40"/>
      <c r="H3" s="40"/>
      <c r="I3" s="11"/>
      <c r="J3" s="11"/>
      <c r="K3" s="11"/>
      <c r="L3" s="11"/>
      <c r="M3" s="11"/>
      <c r="N3" s="11"/>
      <c r="O3" s="11"/>
      <c r="P3" s="11"/>
      <c r="Q3" s="11"/>
      <c r="R3" s="11"/>
      <c r="S3" s="12"/>
      <c r="AD3" s="9">
        <v>2</v>
      </c>
      <c r="AE3" s="9" t="str">
        <f>IF($AD$3=1,"Ja","Nein")</f>
        <v>Nein</v>
      </c>
    </row>
    <row r="4" spans="1:31" ht="18.75" customHeight="1" x14ac:dyDescent="0.3">
      <c r="A4" s="54"/>
      <c r="B4" s="51"/>
      <c r="C4" s="37"/>
      <c r="D4" s="39"/>
      <c r="E4" s="68"/>
      <c r="G4" s="31"/>
      <c r="H4" s="31"/>
    </row>
    <row r="5" spans="1:31" s="12" customFormat="1" ht="15" customHeight="1" x14ac:dyDescent="0.25">
      <c r="A5" s="55" t="s">
        <v>159</v>
      </c>
      <c r="B5" s="41"/>
      <c r="C5" s="41"/>
      <c r="D5" s="39"/>
      <c r="E5" s="68"/>
      <c r="G5" s="41"/>
      <c r="H5" s="41"/>
    </row>
    <row r="6" spans="1:31" s="12" customFormat="1" ht="15" customHeight="1" x14ac:dyDescent="0.25">
      <c r="A6" s="55" t="s">
        <v>23</v>
      </c>
      <c r="B6" s="41"/>
      <c r="C6" s="41"/>
      <c r="D6" s="39"/>
      <c r="E6" s="68"/>
      <c r="G6" s="41"/>
      <c r="H6" s="41"/>
    </row>
    <row r="7" spans="1:31" ht="15" customHeight="1" x14ac:dyDescent="0.25">
      <c r="A7" s="79"/>
      <c r="B7" s="13"/>
      <c r="C7" s="13"/>
      <c r="D7" s="14"/>
      <c r="E7" s="83"/>
      <c r="F7" s="31"/>
      <c r="G7" s="31"/>
      <c r="H7" s="31"/>
    </row>
    <row r="8" spans="1:31" ht="18" x14ac:dyDescent="0.25">
      <c r="A8" s="120" t="s">
        <v>65</v>
      </c>
      <c r="B8" s="15"/>
      <c r="C8" s="15"/>
      <c r="D8" s="8"/>
      <c r="E8" s="110"/>
      <c r="F8" s="31"/>
      <c r="G8" s="31"/>
      <c r="H8" s="31"/>
    </row>
    <row r="9" spans="1:31" ht="8.1" customHeight="1" x14ac:dyDescent="0.25">
      <c r="A9" s="88"/>
      <c r="B9" s="89"/>
      <c r="C9" s="89"/>
      <c r="D9" s="90"/>
      <c r="E9" s="106"/>
      <c r="G9" s="31"/>
      <c r="H9" s="31"/>
    </row>
    <row r="10" spans="1:31" ht="15.75" x14ac:dyDescent="0.25">
      <c r="A10" s="364" t="s">
        <v>66</v>
      </c>
      <c r="B10" s="31"/>
      <c r="C10" s="31"/>
      <c r="D10" s="32"/>
      <c r="E10" s="53"/>
      <c r="G10" s="31"/>
      <c r="H10" s="31"/>
    </row>
    <row r="11" spans="1:31" ht="27" customHeight="1" x14ac:dyDescent="0.25">
      <c r="A11" s="54" t="s">
        <v>370</v>
      </c>
      <c r="B11" s="31"/>
      <c r="C11" s="31"/>
      <c r="D11" s="32"/>
      <c r="E11" s="53"/>
      <c r="G11" s="31"/>
      <c r="H11" s="31"/>
    </row>
    <row r="12" spans="1:31" ht="15" customHeight="1" x14ac:dyDescent="0.25">
      <c r="A12" s="58" t="s">
        <v>67</v>
      </c>
      <c r="B12" s="31"/>
      <c r="C12" s="31"/>
      <c r="D12" s="44"/>
      <c r="E12" s="61"/>
      <c r="G12" s="31"/>
      <c r="H12" s="31"/>
      <c r="U12" s="9" t="s">
        <v>40</v>
      </c>
    </row>
    <row r="13" spans="1:31" ht="15" customHeight="1" x14ac:dyDescent="0.25">
      <c r="A13" s="58" t="s">
        <v>294</v>
      </c>
      <c r="B13" s="31"/>
      <c r="C13" s="31"/>
      <c r="D13" s="44"/>
      <c r="E13" s="61"/>
      <c r="G13" s="31"/>
      <c r="H13" s="31"/>
    </row>
    <row r="14" spans="1:31" ht="8.1" customHeight="1" x14ac:dyDescent="0.25">
      <c r="A14" s="57"/>
      <c r="B14" s="31"/>
      <c r="C14" s="31"/>
      <c r="D14" s="32"/>
      <c r="E14" s="61"/>
      <c r="G14" s="31"/>
      <c r="H14" s="31"/>
    </row>
    <row r="15" spans="1:31" ht="15" customHeight="1" x14ac:dyDescent="0.25">
      <c r="A15" s="364" t="s">
        <v>68</v>
      </c>
      <c r="B15" s="31"/>
      <c r="C15" s="43" t="s">
        <v>69</v>
      </c>
      <c r="D15" s="32"/>
      <c r="E15" s="61"/>
      <c r="G15" s="31"/>
      <c r="H15" s="31"/>
    </row>
    <row r="16" spans="1:31" ht="8.1" customHeight="1" x14ac:dyDescent="0.25">
      <c r="A16" s="57"/>
      <c r="B16" s="31"/>
      <c r="C16" s="31"/>
      <c r="D16" s="32"/>
      <c r="E16" s="61"/>
      <c r="G16" s="31"/>
      <c r="H16" s="31"/>
    </row>
    <row r="17" spans="1:8" x14ac:dyDescent="0.25">
      <c r="A17" s="59" t="s">
        <v>70</v>
      </c>
      <c r="B17" s="33" t="s">
        <v>28</v>
      </c>
      <c r="C17" s="33" t="s">
        <v>70</v>
      </c>
      <c r="D17" s="33" t="s">
        <v>28</v>
      </c>
      <c r="E17" s="61"/>
      <c r="G17" s="31"/>
      <c r="H17" s="31"/>
    </row>
    <row r="18" spans="1:8" ht="15" customHeight="1" x14ac:dyDescent="0.25">
      <c r="A18" s="69"/>
      <c r="B18" s="26">
        <v>2021</v>
      </c>
      <c r="C18" s="203"/>
      <c r="D18" s="26">
        <v>2021</v>
      </c>
      <c r="E18" s="61"/>
      <c r="G18" s="31"/>
      <c r="H18" s="31"/>
    </row>
    <row r="19" spans="1:8" ht="15" customHeight="1" x14ac:dyDescent="0.25">
      <c r="A19" s="69"/>
      <c r="B19" s="26">
        <v>2022</v>
      </c>
      <c r="C19" s="203"/>
      <c r="D19" s="26">
        <v>2022</v>
      </c>
      <c r="E19" s="61"/>
      <c r="G19" s="31"/>
      <c r="H19" s="31"/>
    </row>
    <row r="20" spans="1:8" ht="15" customHeight="1" x14ac:dyDescent="0.25">
      <c r="A20" s="69"/>
      <c r="B20" s="26">
        <v>2023</v>
      </c>
      <c r="C20" s="203"/>
      <c r="D20" s="26">
        <v>2023</v>
      </c>
      <c r="E20" s="61"/>
      <c r="G20" s="31"/>
      <c r="H20" s="31"/>
    </row>
    <row r="21" spans="1:8" ht="15" customHeight="1" x14ac:dyDescent="0.25">
      <c r="A21" s="69"/>
      <c r="B21" s="26">
        <v>2024</v>
      </c>
      <c r="C21" s="203"/>
      <c r="D21" s="26">
        <v>2024</v>
      </c>
      <c r="E21" s="61"/>
      <c r="G21" s="31"/>
      <c r="H21" s="31"/>
    </row>
    <row r="22" spans="1:8" ht="15" customHeight="1" x14ac:dyDescent="0.25">
      <c r="A22" s="69"/>
      <c r="B22" s="26">
        <v>2025</v>
      </c>
      <c r="C22" s="203"/>
      <c r="D22" s="26">
        <v>2025</v>
      </c>
      <c r="E22" s="61"/>
      <c r="G22" s="31"/>
      <c r="H22" s="31"/>
    </row>
    <row r="23" spans="1:8" ht="8.1" customHeight="1" x14ac:dyDescent="0.25">
      <c r="A23" s="57"/>
      <c r="B23" s="31"/>
      <c r="C23" s="31"/>
      <c r="D23" s="31"/>
      <c r="E23" s="61"/>
      <c r="G23" s="31"/>
      <c r="H23" s="31"/>
    </row>
    <row r="24" spans="1:8" x14ac:dyDescent="0.25">
      <c r="A24" s="59" t="s">
        <v>71</v>
      </c>
      <c r="B24" s="33" t="s">
        <v>28</v>
      </c>
      <c r="C24" s="33" t="s">
        <v>72</v>
      </c>
      <c r="D24" s="33" t="s">
        <v>28</v>
      </c>
      <c r="E24" s="61"/>
      <c r="G24" s="31"/>
      <c r="H24" s="31"/>
    </row>
    <row r="25" spans="1:8" ht="15" customHeight="1" x14ac:dyDescent="0.25">
      <c r="A25" s="69"/>
      <c r="B25" s="26">
        <v>2021</v>
      </c>
      <c r="C25" s="203"/>
      <c r="D25" s="26">
        <v>2021</v>
      </c>
      <c r="E25" s="61"/>
      <c r="G25" s="31"/>
      <c r="H25" s="31"/>
    </row>
    <row r="26" spans="1:8" ht="15" customHeight="1" x14ac:dyDescent="0.25">
      <c r="A26" s="69"/>
      <c r="B26" s="26">
        <v>2022</v>
      </c>
      <c r="C26" s="203"/>
      <c r="D26" s="26">
        <v>2022</v>
      </c>
      <c r="E26" s="61"/>
      <c r="G26" s="31"/>
      <c r="H26" s="31"/>
    </row>
    <row r="27" spans="1:8" ht="15" customHeight="1" x14ac:dyDescent="0.25">
      <c r="A27" s="69"/>
      <c r="B27" s="26">
        <v>2023</v>
      </c>
      <c r="C27" s="203"/>
      <c r="D27" s="26">
        <v>2023</v>
      </c>
      <c r="E27" s="61"/>
      <c r="G27" s="31"/>
      <c r="H27" s="31"/>
    </row>
    <row r="28" spans="1:8" ht="15" customHeight="1" x14ac:dyDescent="0.25">
      <c r="A28" s="69"/>
      <c r="B28" s="26">
        <v>2024</v>
      </c>
      <c r="C28" s="203"/>
      <c r="D28" s="26">
        <v>2024</v>
      </c>
      <c r="E28" s="61"/>
      <c r="G28" s="31"/>
      <c r="H28" s="31"/>
    </row>
    <row r="29" spans="1:8" ht="15" customHeight="1" x14ac:dyDescent="0.25">
      <c r="A29" s="69"/>
      <c r="B29" s="26">
        <v>2025</v>
      </c>
      <c r="C29" s="203"/>
      <c r="D29" s="26">
        <v>2025</v>
      </c>
      <c r="E29" s="61"/>
      <c r="G29" s="31"/>
      <c r="H29" s="31"/>
    </row>
    <row r="30" spans="1:8" ht="8.1" customHeight="1" x14ac:dyDescent="0.25">
      <c r="A30" s="57"/>
      <c r="B30" s="31"/>
      <c r="C30" s="31"/>
      <c r="D30" s="31"/>
      <c r="E30" s="61"/>
      <c r="G30" s="31"/>
      <c r="H30" s="31"/>
    </row>
    <row r="31" spans="1:8" x14ac:dyDescent="0.25">
      <c r="A31" s="59" t="s">
        <v>73</v>
      </c>
      <c r="B31" s="33" t="s">
        <v>28</v>
      </c>
      <c r="C31" s="33" t="s">
        <v>73</v>
      </c>
      <c r="D31" s="33" t="s">
        <v>28</v>
      </c>
      <c r="E31" s="61"/>
      <c r="G31" s="31"/>
      <c r="H31" s="31"/>
    </row>
    <row r="32" spans="1:8" ht="15" customHeight="1" x14ac:dyDescent="0.25">
      <c r="A32" s="69"/>
      <c r="B32" s="26">
        <v>2021</v>
      </c>
      <c r="C32" s="203"/>
      <c r="D32" s="26">
        <v>2021</v>
      </c>
      <c r="E32" s="61"/>
      <c r="G32" s="31"/>
      <c r="H32" s="31"/>
    </row>
    <row r="33" spans="1:21" ht="15" customHeight="1" x14ac:dyDescent="0.25">
      <c r="A33" s="69"/>
      <c r="B33" s="26">
        <v>2022</v>
      </c>
      <c r="C33" s="203"/>
      <c r="D33" s="26">
        <v>2022</v>
      </c>
      <c r="E33" s="61"/>
      <c r="G33" s="31"/>
      <c r="H33" s="31"/>
    </row>
    <row r="34" spans="1:21" ht="15" customHeight="1" x14ac:dyDescent="0.25">
      <c r="A34" s="69"/>
      <c r="B34" s="26">
        <v>2023</v>
      </c>
      <c r="C34" s="203"/>
      <c r="D34" s="26">
        <v>2023</v>
      </c>
      <c r="E34" s="61"/>
      <c r="G34" s="31"/>
      <c r="H34" s="31"/>
    </row>
    <row r="35" spans="1:21" ht="15" customHeight="1" x14ac:dyDescent="0.25">
      <c r="A35" s="69"/>
      <c r="B35" s="26">
        <v>2024</v>
      </c>
      <c r="C35" s="203"/>
      <c r="D35" s="26">
        <v>2024</v>
      </c>
      <c r="E35" s="61"/>
      <c r="G35" s="31"/>
      <c r="H35" s="31"/>
    </row>
    <row r="36" spans="1:21" ht="15" customHeight="1" x14ac:dyDescent="0.25">
      <c r="A36" s="69"/>
      <c r="B36" s="26">
        <v>2025</v>
      </c>
      <c r="C36" s="203"/>
      <c r="D36" s="26">
        <v>2025</v>
      </c>
      <c r="E36" s="61"/>
      <c r="G36" s="31"/>
      <c r="H36" s="31"/>
    </row>
    <row r="37" spans="1:21" ht="15" customHeight="1" x14ac:dyDescent="0.25">
      <c r="A37" s="62"/>
      <c r="B37" s="31"/>
      <c r="C37" s="31"/>
      <c r="D37" s="32"/>
      <c r="E37" s="61"/>
      <c r="G37" s="31"/>
      <c r="H37" s="31"/>
    </row>
    <row r="38" spans="1:21" ht="15" customHeight="1" x14ac:dyDescent="0.25">
      <c r="A38" s="58" t="s">
        <v>145</v>
      </c>
      <c r="B38" s="31"/>
      <c r="C38" s="31"/>
      <c r="D38" s="44"/>
      <c r="E38" s="61"/>
      <c r="G38" s="31"/>
      <c r="H38" s="31"/>
      <c r="U38" s="9" t="s">
        <v>40</v>
      </c>
    </row>
    <row r="39" spans="1:21" ht="15" customHeight="1" x14ac:dyDescent="0.25">
      <c r="A39" s="58" t="s">
        <v>146</v>
      </c>
      <c r="B39" s="31"/>
      <c r="C39" s="31"/>
      <c r="D39" s="44"/>
      <c r="E39" s="61"/>
      <c r="G39" s="31"/>
      <c r="H39" s="31"/>
    </row>
    <row r="40" spans="1:21" ht="8.1" customHeight="1" x14ac:dyDescent="0.25">
      <c r="A40" s="57"/>
      <c r="B40" s="31"/>
      <c r="C40" s="31"/>
      <c r="D40" s="32"/>
      <c r="E40" s="61"/>
      <c r="G40" s="31"/>
      <c r="H40" s="31"/>
    </row>
    <row r="41" spans="1:21" ht="15" customHeight="1" x14ac:dyDescent="0.25">
      <c r="A41" s="364" t="s">
        <v>68</v>
      </c>
      <c r="B41" s="31"/>
      <c r="C41" s="43" t="s">
        <v>69</v>
      </c>
      <c r="D41" s="32"/>
      <c r="E41" s="61"/>
      <c r="G41" s="31"/>
      <c r="H41" s="31"/>
    </row>
    <row r="42" spans="1:21" ht="8.1" customHeight="1" x14ac:dyDescent="0.25">
      <c r="A42" s="57"/>
      <c r="B42" s="31"/>
      <c r="C42" s="31"/>
      <c r="D42" s="32"/>
      <c r="E42" s="61"/>
      <c r="G42" s="31"/>
      <c r="H42" s="31"/>
    </row>
    <row r="43" spans="1:21" x14ac:dyDescent="0.25">
      <c r="A43" s="59" t="s">
        <v>74</v>
      </c>
      <c r="B43" s="33" t="s">
        <v>28</v>
      </c>
      <c r="C43" s="33" t="s">
        <v>74</v>
      </c>
      <c r="D43" s="33" t="s">
        <v>28</v>
      </c>
      <c r="E43" s="61"/>
      <c r="G43" s="31"/>
      <c r="H43" s="31"/>
    </row>
    <row r="44" spans="1:21" ht="15" customHeight="1" x14ac:dyDescent="0.25">
      <c r="A44" s="69"/>
      <c r="B44" s="26">
        <v>2021</v>
      </c>
      <c r="C44" s="203"/>
      <c r="D44" s="26">
        <v>2021</v>
      </c>
      <c r="E44" s="61"/>
      <c r="G44" s="31"/>
      <c r="H44" s="31"/>
    </row>
    <row r="45" spans="1:21" ht="15" customHeight="1" x14ac:dyDescent="0.25">
      <c r="A45" s="69"/>
      <c r="B45" s="26">
        <v>2022</v>
      </c>
      <c r="C45" s="203"/>
      <c r="D45" s="26">
        <v>2022</v>
      </c>
      <c r="E45" s="61"/>
      <c r="G45" s="31"/>
      <c r="H45" s="31"/>
    </row>
    <row r="46" spans="1:21" ht="15" customHeight="1" x14ac:dyDescent="0.25">
      <c r="A46" s="69"/>
      <c r="B46" s="26">
        <v>2023</v>
      </c>
      <c r="C46" s="203"/>
      <c r="D46" s="26">
        <v>2023</v>
      </c>
      <c r="E46" s="61"/>
      <c r="G46" s="31"/>
      <c r="H46" s="31"/>
    </row>
    <row r="47" spans="1:21" ht="15" customHeight="1" x14ac:dyDescent="0.25">
      <c r="A47" s="69"/>
      <c r="B47" s="26">
        <v>2024</v>
      </c>
      <c r="C47" s="203"/>
      <c r="D47" s="26">
        <v>2024</v>
      </c>
      <c r="E47" s="61"/>
      <c r="G47" s="31"/>
      <c r="H47" s="31"/>
    </row>
    <row r="48" spans="1:21" ht="15" customHeight="1" x14ac:dyDescent="0.25">
      <c r="A48" s="69"/>
      <c r="B48" s="26">
        <v>2025</v>
      </c>
      <c r="C48" s="203"/>
      <c r="D48" s="26">
        <v>2025</v>
      </c>
      <c r="E48" s="61"/>
      <c r="G48" s="31"/>
      <c r="H48" s="31"/>
    </row>
    <row r="49" spans="1:25" ht="8.1" customHeight="1" x14ac:dyDescent="0.25">
      <c r="A49" s="57"/>
      <c r="B49" s="31"/>
      <c r="C49" s="31"/>
      <c r="D49" s="31"/>
      <c r="E49" s="61"/>
      <c r="G49" s="31"/>
      <c r="H49" s="31"/>
    </row>
    <row r="50" spans="1:25" x14ac:dyDescent="0.25">
      <c r="A50" s="59" t="s">
        <v>75</v>
      </c>
      <c r="B50" s="33" t="s">
        <v>28</v>
      </c>
      <c r="C50" s="33" t="s">
        <v>76</v>
      </c>
      <c r="D50" s="33" t="s">
        <v>28</v>
      </c>
      <c r="E50" s="61"/>
      <c r="G50" s="31"/>
      <c r="H50" s="31"/>
    </row>
    <row r="51" spans="1:25" ht="15" customHeight="1" x14ac:dyDescent="0.25">
      <c r="A51" s="69"/>
      <c r="B51" s="26">
        <v>2021</v>
      </c>
      <c r="C51" s="203"/>
      <c r="D51" s="26">
        <v>2021</v>
      </c>
      <c r="E51" s="61"/>
      <c r="G51" s="31"/>
      <c r="H51" s="31"/>
    </row>
    <row r="52" spans="1:25" ht="15" customHeight="1" x14ac:dyDescent="0.25">
      <c r="A52" s="69"/>
      <c r="B52" s="26">
        <v>2022</v>
      </c>
      <c r="C52" s="203"/>
      <c r="D52" s="26">
        <v>2022</v>
      </c>
      <c r="E52" s="61"/>
      <c r="G52" s="31"/>
      <c r="H52" s="31"/>
    </row>
    <row r="53" spans="1:25" ht="15" customHeight="1" x14ac:dyDescent="0.25">
      <c r="A53" s="69"/>
      <c r="B53" s="26">
        <v>2023</v>
      </c>
      <c r="C53" s="203"/>
      <c r="D53" s="26">
        <v>2023</v>
      </c>
      <c r="E53" s="61"/>
      <c r="G53" s="31"/>
      <c r="H53" s="31"/>
    </row>
    <row r="54" spans="1:25" ht="15" customHeight="1" x14ac:dyDescent="0.25">
      <c r="A54" s="69"/>
      <c r="B54" s="26">
        <v>2024</v>
      </c>
      <c r="C54" s="203"/>
      <c r="D54" s="26">
        <v>2024</v>
      </c>
      <c r="E54" s="61"/>
      <c r="G54" s="31"/>
      <c r="H54" s="31"/>
    </row>
    <row r="55" spans="1:25" ht="15" customHeight="1" x14ac:dyDescent="0.25">
      <c r="A55" s="69"/>
      <c r="B55" s="26">
        <v>2025</v>
      </c>
      <c r="C55" s="203"/>
      <c r="D55" s="26">
        <v>2025</v>
      </c>
      <c r="E55" s="61"/>
      <c r="G55" s="31"/>
      <c r="H55" s="31"/>
    </row>
    <row r="56" spans="1:25" ht="8.1" customHeight="1" x14ac:dyDescent="0.25">
      <c r="A56" s="57"/>
      <c r="B56" s="31"/>
      <c r="C56" s="31"/>
      <c r="D56" s="31"/>
      <c r="E56" s="61"/>
      <c r="G56" s="31"/>
      <c r="H56" s="31"/>
    </row>
    <row r="57" spans="1:25" x14ac:dyDescent="0.25">
      <c r="A57" s="59" t="s">
        <v>77</v>
      </c>
      <c r="B57" s="33" t="s">
        <v>28</v>
      </c>
      <c r="C57" s="33" t="s">
        <v>77</v>
      </c>
      <c r="D57" s="33" t="s">
        <v>28</v>
      </c>
      <c r="E57" s="61"/>
      <c r="G57" s="31"/>
      <c r="H57" s="31"/>
    </row>
    <row r="58" spans="1:25" ht="15" customHeight="1" x14ac:dyDescent="0.25">
      <c r="A58" s="69"/>
      <c r="B58" s="26">
        <v>2021</v>
      </c>
      <c r="C58" s="203"/>
      <c r="D58" s="26">
        <v>2021</v>
      </c>
      <c r="E58" s="61"/>
      <c r="G58" s="31"/>
      <c r="H58" s="31"/>
    </row>
    <row r="59" spans="1:25" ht="15" customHeight="1" x14ac:dyDescent="0.25">
      <c r="A59" s="69"/>
      <c r="B59" s="26">
        <v>2022</v>
      </c>
      <c r="C59" s="203"/>
      <c r="D59" s="26">
        <v>2022</v>
      </c>
      <c r="E59" s="61"/>
      <c r="G59" s="31"/>
      <c r="H59" s="31"/>
    </row>
    <row r="60" spans="1:25" ht="15" customHeight="1" x14ac:dyDescent="0.25">
      <c r="A60" s="69"/>
      <c r="B60" s="26">
        <v>2023</v>
      </c>
      <c r="C60" s="203"/>
      <c r="D60" s="26">
        <v>2023</v>
      </c>
      <c r="E60" s="61"/>
      <c r="G60" s="31"/>
      <c r="H60" s="31"/>
    </row>
    <row r="61" spans="1:25" ht="15" customHeight="1" x14ac:dyDescent="0.25">
      <c r="A61" s="69"/>
      <c r="B61" s="26">
        <v>2024</v>
      </c>
      <c r="C61" s="203"/>
      <c r="D61" s="26">
        <v>2024</v>
      </c>
      <c r="E61" s="61"/>
      <c r="G61" s="31"/>
      <c r="H61" s="31"/>
    </row>
    <row r="62" spans="1:25" ht="15" customHeight="1" x14ac:dyDescent="0.25">
      <c r="A62" s="69"/>
      <c r="B62" s="26">
        <v>2025</v>
      </c>
      <c r="C62" s="203"/>
      <c r="D62" s="26">
        <v>2025</v>
      </c>
      <c r="E62" s="61"/>
      <c r="G62" s="31"/>
      <c r="H62" s="31"/>
    </row>
    <row r="63" spans="1:25" ht="15" customHeight="1" x14ac:dyDescent="0.25">
      <c r="A63" s="62"/>
      <c r="B63" s="31"/>
      <c r="C63" s="31"/>
      <c r="D63" s="32"/>
      <c r="E63" s="99"/>
      <c r="G63" s="31"/>
      <c r="H63" s="31"/>
    </row>
    <row r="64" spans="1:25" ht="15" customHeight="1" x14ac:dyDescent="0.25">
      <c r="A64" s="58" t="s">
        <v>78</v>
      </c>
      <c r="B64" s="31"/>
      <c r="C64" s="31"/>
      <c r="D64" s="44"/>
      <c r="E64" s="99"/>
      <c r="G64" s="31"/>
      <c r="H64" s="31"/>
      <c r="U64" s="9" t="s">
        <v>250</v>
      </c>
      <c r="V64" s="9" t="s">
        <v>249</v>
      </c>
      <c r="W64" s="9" t="s">
        <v>251</v>
      </c>
      <c r="X64" s="9" t="s">
        <v>252</v>
      </c>
      <c r="Y64" s="9" t="s">
        <v>253</v>
      </c>
    </row>
    <row r="65" spans="1:8" ht="15" customHeight="1" x14ac:dyDescent="0.25">
      <c r="A65" s="58" t="s">
        <v>79</v>
      </c>
      <c r="B65" s="31"/>
      <c r="C65" s="31"/>
      <c r="D65" s="44"/>
      <c r="E65" s="99"/>
      <c r="G65" s="31"/>
      <c r="H65" s="31"/>
    </row>
    <row r="66" spans="1:8" ht="8.1" customHeight="1" x14ac:dyDescent="0.25">
      <c r="A66" s="57"/>
      <c r="B66" s="31"/>
      <c r="C66" s="31"/>
      <c r="D66" s="32"/>
      <c r="E66" s="99"/>
      <c r="G66" s="31"/>
      <c r="H66" s="31"/>
    </row>
    <row r="67" spans="1:8" ht="15" customHeight="1" x14ac:dyDescent="0.25">
      <c r="A67" s="364" t="s">
        <v>68</v>
      </c>
      <c r="B67" s="31"/>
      <c r="C67" s="43" t="s">
        <v>69</v>
      </c>
      <c r="D67" s="32"/>
      <c r="E67" s="61"/>
      <c r="G67" s="31"/>
      <c r="H67" s="31"/>
    </row>
    <row r="68" spans="1:8" ht="8.1" customHeight="1" x14ac:dyDescent="0.25">
      <c r="A68" s="57"/>
      <c r="B68" s="31"/>
      <c r="C68" s="31"/>
      <c r="D68" s="32"/>
      <c r="E68" s="61"/>
      <c r="G68" s="31"/>
      <c r="H68" s="31"/>
    </row>
    <row r="69" spans="1:8" x14ac:dyDescent="0.25">
      <c r="A69" s="59" t="s">
        <v>70</v>
      </c>
      <c r="B69" s="33" t="s">
        <v>28</v>
      </c>
      <c r="C69" s="33" t="s">
        <v>70</v>
      </c>
      <c r="D69" s="33" t="s">
        <v>28</v>
      </c>
      <c r="E69" s="61"/>
      <c r="G69" s="31"/>
      <c r="H69" s="31"/>
    </row>
    <row r="70" spans="1:8" ht="15" customHeight="1" x14ac:dyDescent="0.25">
      <c r="A70" s="69"/>
      <c r="B70" s="26">
        <v>2021</v>
      </c>
      <c r="C70" s="203"/>
      <c r="D70" s="26">
        <v>2021</v>
      </c>
      <c r="E70" s="61"/>
      <c r="G70" s="31"/>
      <c r="H70" s="31"/>
    </row>
    <row r="71" spans="1:8" ht="15" customHeight="1" x14ac:dyDescent="0.25">
      <c r="A71" s="69"/>
      <c r="B71" s="26">
        <v>2022</v>
      </c>
      <c r="C71" s="203"/>
      <c r="D71" s="26">
        <v>2022</v>
      </c>
      <c r="E71" s="61"/>
      <c r="G71" s="31"/>
      <c r="H71" s="31"/>
    </row>
    <row r="72" spans="1:8" ht="15" customHeight="1" x14ac:dyDescent="0.25">
      <c r="A72" s="69"/>
      <c r="B72" s="26">
        <v>2023</v>
      </c>
      <c r="C72" s="203"/>
      <c r="D72" s="26">
        <v>2023</v>
      </c>
      <c r="E72" s="61"/>
      <c r="G72" s="31"/>
      <c r="H72" s="31"/>
    </row>
    <row r="73" spans="1:8" ht="15" customHeight="1" x14ac:dyDescent="0.25">
      <c r="A73" s="69"/>
      <c r="B73" s="26">
        <v>2024</v>
      </c>
      <c r="C73" s="203"/>
      <c r="D73" s="26">
        <v>2024</v>
      </c>
      <c r="E73" s="61"/>
      <c r="G73" s="31"/>
      <c r="H73" s="31"/>
    </row>
    <row r="74" spans="1:8" ht="15" customHeight="1" x14ac:dyDescent="0.25">
      <c r="A74" s="69"/>
      <c r="B74" s="26">
        <v>2025</v>
      </c>
      <c r="C74" s="203"/>
      <c r="D74" s="26">
        <v>2025</v>
      </c>
      <c r="E74" s="61"/>
      <c r="G74" s="31"/>
      <c r="H74" s="31"/>
    </row>
    <row r="75" spans="1:8" ht="8.1" customHeight="1" x14ac:dyDescent="0.25">
      <c r="A75" s="57"/>
      <c r="B75" s="31"/>
      <c r="C75" s="31"/>
      <c r="D75" s="31"/>
      <c r="E75" s="61"/>
      <c r="G75" s="31"/>
      <c r="H75" s="31"/>
    </row>
    <row r="76" spans="1:8" x14ac:dyDescent="0.25">
      <c r="A76" s="59" t="s">
        <v>71</v>
      </c>
      <c r="B76" s="33" t="s">
        <v>28</v>
      </c>
      <c r="C76" s="33" t="s">
        <v>72</v>
      </c>
      <c r="D76" s="33" t="s">
        <v>28</v>
      </c>
      <c r="E76" s="61"/>
      <c r="G76" s="31"/>
      <c r="H76" s="31"/>
    </row>
    <row r="77" spans="1:8" ht="15" customHeight="1" x14ac:dyDescent="0.25">
      <c r="A77" s="69"/>
      <c r="B77" s="26">
        <v>2021</v>
      </c>
      <c r="C77" s="203"/>
      <c r="D77" s="26">
        <v>2021</v>
      </c>
      <c r="E77" s="61"/>
      <c r="G77" s="31"/>
      <c r="H77" s="31"/>
    </row>
    <row r="78" spans="1:8" ht="15" customHeight="1" x14ac:dyDescent="0.25">
      <c r="A78" s="69"/>
      <c r="B78" s="26">
        <v>2022</v>
      </c>
      <c r="C78" s="203"/>
      <c r="D78" s="26">
        <v>2022</v>
      </c>
      <c r="E78" s="61"/>
      <c r="G78" s="31"/>
      <c r="H78" s="31"/>
    </row>
    <row r="79" spans="1:8" ht="15" customHeight="1" x14ac:dyDescent="0.25">
      <c r="A79" s="69"/>
      <c r="B79" s="26">
        <v>2023</v>
      </c>
      <c r="C79" s="203"/>
      <c r="D79" s="26">
        <v>2023</v>
      </c>
      <c r="E79" s="61"/>
      <c r="G79" s="31"/>
      <c r="H79" s="31"/>
    </row>
    <row r="80" spans="1:8" ht="15" customHeight="1" x14ac:dyDescent="0.25">
      <c r="A80" s="69"/>
      <c r="B80" s="26">
        <v>2024</v>
      </c>
      <c r="C80" s="203"/>
      <c r="D80" s="26">
        <v>2024</v>
      </c>
      <c r="E80" s="61"/>
      <c r="G80" s="31"/>
      <c r="H80" s="31"/>
    </row>
    <row r="81" spans="1:8" ht="15" customHeight="1" x14ac:dyDescent="0.25">
      <c r="A81" s="69"/>
      <c r="B81" s="26">
        <v>2025</v>
      </c>
      <c r="C81" s="203"/>
      <c r="D81" s="26">
        <v>2025</v>
      </c>
      <c r="E81" s="61"/>
      <c r="G81" s="31"/>
      <c r="H81" s="31"/>
    </row>
    <row r="82" spans="1:8" ht="8.1" customHeight="1" x14ac:dyDescent="0.25">
      <c r="A82" s="57"/>
      <c r="B82" s="31"/>
      <c r="C82" s="31"/>
      <c r="D82" s="31"/>
      <c r="E82" s="61"/>
      <c r="G82" s="31"/>
      <c r="H82" s="31"/>
    </row>
    <row r="83" spans="1:8" x14ac:dyDescent="0.25">
      <c r="A83" s="59" t="s">
        <v>73</v>
      </c>
      <c r="B83" s="33" t="s">
        <v>28</v>
      </c>
      <c r="C83" s="33" t="s">
        <v>73</v>
      </c>
      <c r="D83" s="33" t="s">
        <v>28</v>
      </c>
      <c r="E83" s="61"/>
      <c r="G83" s="31"/>
      <c r="H83" s="31"/>
    </row>
    <row r="84" spans="1:8" ht="15" customHeight="1" x14ac:dyDescent="0.25">
      <c r="A84" s="69"/>
      <c r="B84" s="26">
        <v>2021</v>
      </c>
      <c r="C84" s="203"/>
      <c r="D84" s="26">
        <v>2021</v>
      </c>
      <c r="E84" s="61"/>
      <c r="G84" s="31"/>
      <c r="H84" s="31"/>
    </row>
    <row r="85" spans="1:8" ht="15" customHeight="1" x14ac:dyDescent="0.25">
      <c r="A85" s="69"/>
      <c r="B85" s="26">
        <v>2022</v>
      </c>
      <c r="C85" s="203"/>
      <c r="D85" s="26">
        <v>2022</v>
      </c>
      <c r="E85" s="61"/>
      <c r="G85" s="31"/>
      <c r="H85" s="31"/>
    </row>
    <row r="86" spans="1:8" ht="15" customHeight="1" x14ac:dyDescent="0.25">
      <c r="A86" s="69"/>
      <c r="B86" s="26">
        <v>2023</v>
      </c>
      <c r="C86" s="203"/>
      <c r="D86" s="26">
        <v>2023</v>
      </c>
      <c r="E86" s="61"/>
      <c r="G86" s="31"/>
      <c r="H86" s="31"/>
    </row>
    <row r="87" spans="1:8" ht="15" customHeight="1" x14ac:dyDescent="0.25">
      <c r="A87" s="69"/>
      <c r="B87" s="26">
        <v>2024</v>
      </c>
      <c r="C87" s="203"/>
      <c r="D87" s="26">
        <v>2024</v>
      </c>
      <c r="E87" s="61"/>
      <c r="G87" s="31"/>
      <c r="H87" s="31"/>
    </row>
    <row r="88" spans="1:8" ht="15" customHeight="1" x14ac:dyDescent="0.25">
      <c r="A88" s="69"/>
      <c r="B88" s="26">
        <v>2025</v>
      </c>
      <c r="C88" s="203"/>
      <c r="D88" s="26">
        <v>2025</v>
      </c>
      <c r="E88" s="61"/>
      <c r="G88" s="31"/>
      <c r="H88" s="31"/>
    </row>
    <row r="89" spans="1:8" ht="8.1" customHeight="1" x14ac:dyDescent="0.25">
      <c r="A89" s="57"/>
      <c r="B89" s="31"/>
      <c r="C89" s="31"/>
      <c r="D89" s="31"/>
      <c r="E89" s="61"/>
      <c r="G89" s="31"/>
      <c r="H89" s="31"/>
    </row>
    <row r="90" spans="1:8" x14ac:dyDescent="0.25">
      <c r="A90" s="59" t="s">
        <v>80</v>
      </c>
      <c r="B90" s="33" t="s">
        <v>28</v>
      </c>
      <c r="C90" s="33" t="s">
        <v>80</v>
      </c>
      <c r="D90" s="33" t="s">
        <v>28</v>
      </c>
      <c r="E90" s="61"/>
      <c r="G90" s="31"/>
      <c r="H90" s="31"/>
    </row>
    <row r="91" spans="1:8" ht="15" customHeight="1" x14ac:dyDescent="0.25">
      <c r="A91" s="69"/>
      <c r="B91" s="26">
        <v>2021</v>
      </c>
      <c r="C91" s="203"/>
      <c r="D91" s="26">
        <v>2021</v>
      </c>
      <c r="E91" s="61"/>
      <c r="G91" s="31"/>
      <c r="H91" s="31"/>
    </row>
    <row r="92" spans="1:8" ht="15" customHeight="1" x14ac:dyDescent="0.25">
      <c r="A92" s="69"/>
      <c r="B92" s="26">
        <v>2022</v>
      </c>
      <c r="C92" s="203"/>
      <c r="D92" s="26">
        <v>2022</v>
      </c>
      <c r="E92" s="61"/>
      <c r="G92" s="31"/>
      <c r="H92" s="31"/>
    </row>
    <row r="93" spans="1:8" ht="15" customHeight="1" x14ac:dyDescent="0.25">
      <c r="A93" s="69"/>
      <c r="B93" s="26">
        <v>2023</v>
      </c>
      <c r="C93" s="203"/>
      <c r="D93" s="26">
        <v>2023</v>
      </c>
      <c r="E93" s="61"/>
      <c r="G93" s="31"/>
      <c r="H93" s="31"/>
    </row>
    <row r="94" spans="1:8" ht="15" customHeight="1" x14ac:dyDescent="0.25">
      <c r="A94" s="69"/>
      <c r="B94" s="26">
        <v>2024</v>
      </c>
      <c r="C94" s="203"/>
      <c r="D94" s="26">
        <v>2024</v>
      </c>
      <c r="E94" s="61"/>
      <c r="G94" s="31"/>
      <c r="H94" s="31"/>
    </row>
    <row r="95" spans="1:8" ht="15" customHeight="1" x14ac:dyDescent="0.25">
      <c r="A95" s="69"/>
      <c r="B95" s="26">
        <v>2025</v>
      </c>
      <c r="C95" s="203"/>
      <c r="D95" s="26">
        <v>2025</v>
      </c>
      <c r="E95" s="61"/>
      <c r="G95" s="31"/>
      <c r="H95" s="31"/>
    </row>
    <row r="96" spans="1:8" ht="15" customHeight="1" x14ac:dyDescent="0.25">
      <c r="A96" s="62"/>
      <c r="B96" s="31"/>
      <c r="C96" s="31"/>
      <c r="D96" s="32"/>
      <c r="E96" s="61"/>
      <c r="G96" s="31"/>
      <c r="H96" s="31"/>
    </row>
    <row r="97" spans="1:25" ht="15" customHeight="1" x14ac:dyDescent="0.25">
      <c r="A97" s="58" t="s">
        <v>148</v>
      </c>
      <c r="B97" s="31"/>
      <c r="C97" s="31"/>
      <c r="D97" s="44"/>
      <c r="E97" s="61"/>
      <c r="G97" s="31"/>
      <c r="H97" s="31"/>
      <c r="U97" s="9" t="s">
        <v>250</v>
      </c>
      <c r="V97" s="9" t="s">
        <v>249</v>
      </c>
      <c r="W97" s="9" t="s">
        <v>251</v>
      </c>
      <c r="X97" s="9" t="s">
        <v>252</v>
      </c>
      <c r="Y97" s="9" t="s">
        <v>253</v>
      </c>
    </row>
    <row r="98" spans="1:25" ht="15" customHeight="1" x14ac:dyDescent="0.25">
      <c r="A98" s="58" t="s">
        <v>147</v>
      </c>
      <c r="B98" s="31"/>
      <c r="C98" s="31"/>
      <c r="D98" s="44"/>
      <c r="E98" s="61"/>
      <c r="G98" s="31"/>
      <c r="H98" s="31"/>
    </row>
    <row r="99" spans="1:25" ht="8.1" customHeight="1" x14ac:dyDescent="0.25">
      <c r="A99" s="57"/>
      <c r="B99" s="31"/>
      <c r="C99" s="31"/>
      <c r="D99" s="32"/>
      <c r="E99" s="61"/>
      <c r="G99" s="31"/>
      <c r="H99" s="31"/>
    </row>
    <row r="100" spans="1:25" ht="15" customHeight="1" x14ac:dyDescent="0.25">
      <c r="A100" s="364" t="s">
        <v>68</v>
      </c>
      <c r="B100" s="31"/>
      <c r="C100" s="43" t="s">
        <v>69</v>
      </c>
      <c r="D100" s="32"/>
      <c r="E100" s="61"/>
      <c r="G100" s="31"/>
      <c r="H100" s="31"/>
    </row>
    <row r="101" spans="1:25" ht="8.1" customHeight="1" x14ac:dyDescent="0.25">
      <c r="A101" s="57"/>
      <c r="B101" s="31"/>
      <c r="C101" s="31"/>
      <c r="D101" s="32"/>
      <c r="E101" s="61"/>
      <c r="G101" s="31"/>
      <c r="H101" s="31"/>
    </row>
    <row r="102" spans="1:25" x14ac:dyDescent="0.25">
      <c r="A102" s="59" t="s">
        <v>70</v>
      </c>
      <c r="B102" s="33" t="s">
        <v>28</v>
      </c>
      <c r="C102" s="33" t="s">
        <v>70</v>
      </c>
      <c r="D102" s="33" t="s">
        <v>28</v>
      </c>
      <c r="E102" s="61"/>
      <c r="G102" s="31"/>
      <c r="H102" s="31"/>
    </row>
    <row r="103" spans="1:25" ht="15" customHeight="1" x14ac:dyDescent="0.25">
      <c r="A103" s="69"/>
      <c r="B103" s="26">
        <v>2021</v>
      </c>
      <c r="C103" s="203"/>
      <c r="D103" s="26">
        <v>2021</v>
      </c>
      <c r="E103" s="61"/>
      <c r="G103" s="31"/>
      <c r="H103" s="31"/>
    </row>
    <row r="104" spans="1:25" ht="15" customHeight="1" x14ac:dyDescent="0.25">
      <c r="A104" s="69"/>
      <c r="B104" s="26">
        <v>2022</v>
      </c>
      <c r="C104" s="203"/>
      <c r="D104" s="26">
        <v>2022</v>
      </c>
      <c r="E104" s="61"/>
      <c r="G104" s="31"/>
      <c r="H104" s="31"/>
    </row>
    <row r="105" spans="1:25" ht="15" customHeight="1" x14ac:dyDescent="0.25">
      <c r="A105" s="69"/>
      <c r="B105" s="26">
        <v>2023</v>
      </c>
      <c r="C105" s="203"/>
      <c r="D105" s="26">
        <v>2023</v>
      </c>
      <c r="E105" s="61"/>
      <c r="G105" s="31"/>
      <c r="H105" s="31"/>
    </row>
    <row r="106" spans="1:25" ht="15" customHeight="1" x14ac:dyDescent="0.25">
      <c r="A106" s="69"/>
      <c r="B106" s="26">
        <v>2024</v>
      </c>
      <c r="C106" s="203"/>
      <c r="D106" s="26">
        <v>2024</v>
      </c>
      <c r="E106" s="61"/>
      <c r="G106" s="31"/>
      <c r="H106" s="31"/>
    </row>
    <row r="107" spans="1:25" ht="15" customHeight="1" x14ac:dyDescent="0.25">
      <c r="A107" s="69"/>
      <c r="B107" s="26">
        <v>2025</v>
      </c>
      <c r="C107" s="203"/>
      <c r="D107" s="26">
        <v>2025</v>
      </c>
      <c r="E107" s="61"/>
      <c r="G107" s="31"/>
      <c r="H107" s="31"/>
    </row>
    <row r="108" spans="1:25" ht="8.1" customHeight="1" x14ac:dyDescent="0.25">
      <c r="A108" s="57"/>
      <c r="B108" s="31"/>
      <c r="C108" s="31"/>
      <c r="D108" s="31"/>
      <c r="E108" s="61"/>
      <c r="G108" s="31"/>
      <c r="H108" s="31"/>
    </row>
    <row r="109" spans="1:25" x14ac:dyDescent="0.25">
      <c r="A109" s="59" t="s">
        <v>71</v>
      </c>
      <c r="B109" s="33" t="s">
        <v>28</v>
      </c>
      <c r="C109" s="33" t="s">
        <v>72</v>
      </c>
      <c r="D109" s="33" t="s">
        <v>28</v>
      </c>
      <c r="E109" s="61"/>
      <c r="G109" s="31"/>
      <c r="H109" s="31"/>
    </row>
    <row r="110" spans="1:25" ht="15" customHeight="1" x14ac:dyDescent="0.25">
      <c r="A110" s="69"/>
      <c r="B110" s="26">
        <v>2021</v>
      </c>
      <c r="C110" s="203"/>
      <c r="D110" s="26">
        <v>2021</v>
      </c>
      <c r="E110" s="61"/>
      <c r="G110" s="31"/>
      <c r="H110" s="31"/>
    </row>
    <row r="111" spans="1:25" ht="15" customHeight="1" x14ac:dyDescent="0.25">
      <c r="A111" s="69"/>
      <c r="B111" s="26">
        <v>2022</v>
      </c>
      <c r="C111" s="203"/>
      <c r="D111" s="26">
        <v>2022</v>
      </c>
      <c r="E111" s="61"/>
      <c r="G111" s="31"/>
      <c r="H111" s="31"/>
    </row>
    <row r="112" spans="1:25" ht="15" customHeight="1" x14ac:dyDescent="0.25">
      <c r="A112" s="69"/>
      <c r="B112" s="26">
        <v>2023</v>
      </c>
      <c r="C112" s="203"/>
      <c r="D112" s="26">
        <v>2023</v>
      </c>
      <c r="E112" s="61"/>
      <c r="G112" s="31"/>
      <c r="H112" s="31"/>
    </row>
    <row r="113" spans="1:8" ht="15" customHeight="1" x14ac:dyDescent="0.25">
      <c r="A113" s="69"/>
      <c r="B113" s="26">
        <v>2024</v>
      </c>
      <c r="C113" s="203"/>
      <c r="D113" s="26">
        <v>2024</v>
      </c>
      <c r="E113" s="61"/>
      <c r="G113" s="31"/>
      <c r="H113" s="31"/>
    </row>
    <row r="114" spans="1:8" ht="15" customHeight="1" x14ac:dyDescent="0.25">
      <c r="A114" s="69"/>
      <c r="B114" s="26">
        <v>2025</v>
      </c>
      <c r="C114" s="203"/>
      <c r="D114" s="26">
        <v>2025</v>
      </c>
      <c r="E114" s="61"/>
      <c r="G114" s="31"/>
      <c r="H114" s="31"/>
    </row>
    <row r="115" spans="1:8" ht="8.1" customHeight="1" x14ac:dyDescent="0.25">
      <c r="A115" s="57"/>
      <c r="B115" s="31"/>
      <c r="C115" s="31"/>
      <c r="D115" s="31"/>
      <c r="E115" s="61"/>
      <c r="G115" s="31"/>
      <c r="H115" s="31"/>
    </row>
    <row r="116" spans="1:8" x14ac:dyDescent="0.25">
      <c r="A116" s="59" t="s">
        <v>73</v>
      </c>
      <c r="B116" s="33" t="s">
        <v>28</v>
      </c>
      <c r="C116" s="33" t="s">
        <v>73</v>
      </c>
      <c r="D116" s="33" t="s">
        <v>28</v>
      </c>
      <c r="E116" s="61"/>
      <c r="G116" s="31"/>
      <c r="H116" s="31"/>
    </row>
    <row r="117" spans="1:8" ht="15" customHeight="1" x14ac:dyDescent="0.25">
      <c r="A117" s="69"/>
      <c r="B117" s="26">
        <v>2021</v>
      </c>
      <c r="C117" s="203"/>
      <c r="D117" s="26">
        <v>2021</v>
      </c>
      <c r="E117" s="61"/>
      <c r="G117" s="31"/>
      <c r="H117" s="31"/>
    </row>
    <row r="118" spans="1:8" ht="15" customHeight="1" x14ac:dyDescent="0.25">
      <c r="A118" s="69"/>
      <c r="B118" s="26">
        <v>2022</v>
      </c>
      <c r="C118" s="203"/>
      <c r="D118" s="26">
        <v>2022</v>
      </c>
      <c r="E118" s="61"/>
      <c r="G118" s="31"/>
      <c r="H118" s="31"/>
    </row>
    <row r="119" spans="1:8" ht="15" customHeight="1" x14ac:dyDescent="0.25">
      <c r="A119" s="69"/>
      <c r="B119" s="26">
        <v>2023</v>
      </c>
      <c r="C119" s="203"/>
      <c r="D119" s="26">
        <v>2023</v>
      </c>
      <c r="E119" s="61"/>
      <c r="G119" s="31"/>
      <c r="H119" s="31"/>
    </row>
    <row r="120" spans="1:8" ht="15" customHeight="1" x14ac:dyDescent="0.25">
      <c r="A120" s="69"/>
      <c r="B120" s="26">
        <v>2024</v>
      </c>
      <c r="C120" s="203"/>
      <c r="D120" s="26">
        <v>2024</v>
      </c>
      <c r="E120" s="61"/>
      <c r="G120" s="31"/>
      <c r="H120" s="31"/>
    </row>
    <row r="121" spans="1:8" ht="15" customHeight="1" x14ac:dyDescent="0.25">
      <c r="A121" s="69"/>
      <c r="B121" s="26">
        <v>2025</v>
      </c>
      <c r="C121" s="203"/>
      <c r="D121" s="26">
        <v>2025</v>
      </c>
      <c r="E121" s="61"/>
      <c r="G121" s="31"/>
      <c r="H121" s="31"/>
    </row>
    <row r="122" spans="1:8" ht="8.1" customHeight="1" x14ac:dyDescent="0.25">
      <c r="A122" s="57"/>
      <c r="B122" s="31"/>
      <c r="C122" s="31"/>
      <c r="D122" s="31"/>
      <c r="E122" s="61"/>
      <c r="G122" s="31"/>
      <c r="H122" s="31"/>
    </row>
    <row r="123" spans="1:8" x14ac:dyDescent="0.25">
      <c r="A123" s="59" t="s">
        <v>80</v>
      </c>
      <c r="B123" s="33" t="s">
        <v>28</v>
      </c>
      <c r="C123" s="33" t="s">
        <v>80</v>
      </c>
      <c r="D123" s="33" t="s">
        <v>28</v>
      </c>
      <c r="E123" s="61"/>
      <c r="G123" s="31"/>
      <c r="H123" s="31"/>
    </row>
    <row r="124" spans="1:8" ht="15" customHeight="1" x14ac:dyDescent="0.25">
      <c r="A124" s="69"/>
      <c r="B124" s="26">
        <v>2021</v>
      </c>
      <c r="C124" s="203"/>
      <c r="D124" s="26">
        <v>2021</v>
      </c>
      <c r="E124" s="61"/>
      <c r="G124" s="31"/>
      <c r="H124" s="31"/>
    </row>
    <row r="125" spans="1:8" ht="15" customHeight="1" x14ac:dyDescent="0.25">
      <c r="A125" s="69"/>
      <c r="B125" s="26">
        <v>2022</v>
      </c>
      <c r="C125" s="203"/>
      <c r="D125" s="26">
        <v>2022</v>
      </c>
      <c r="E125" s="61"/>
      <c r="G125" s="31"/>
      <c r="H125" s="31"/>
    </row>
    <row r="126" spans="1:8" ht="15" customHeight="1" x14ac:dyDescent="0.25">
      <c r="A126" s="69"/>
      <c r="B126" s="26">
        <v>2023</v>
      </c>
      <c r="C126" s="203"/>
      <c r="D126" s="26">
        <v>2023</v>
      </c>
      <c r="E126" s="61"/>
      <c r="G126" s="31"/>
      <c r="H126" s="31"/>
    </row>
    <row r="127" spans="1:8" ht="15" customHeight="1" x14ac:dyDescent="0.25">
      <c r="A127" s="69"/>
      <c r="B127" s="26">
        <v>2024</v>
      </c>
      <c r="C127" s="203"/>
      <c r="D127" s="26">
        <v>2024</v>
      </c>
      <c r="E127" s="61"/>
      <c r="G127" s="31"/>
      <c r="H127" s="31"/>
    </row>
    <row r="128" spans="1:8" ht="15" customHeight="1" x14ac:dyDescent="0.25">
      <c r="A128" s="69"/>
      <c r="B128" s="26">
        <v>2025</v>
      </c>
      <c r="C128" s="203"/>
      <c r="D128" s="26">
        <v>2025</v>
      </c>
      <c r="E128" s="61"/>
      <c r="G128" s="31"/>
      <c r="H128" s="31"/>
    </row>
    <row r="129" spans="1:25" ht="15" customHeight="1" x14ac:dyDescent="0.25">
      <c r="A129" s="62"/>
      <c r="B129" s="31"/>
      <c r="C129" s="31"/>
      <c r="D129" s="32"/>
      <c r="E129" s="61"/>
      <c r="G129" s="31"/>
      <c r="H129" s="31"/>
    </row>
    <row r="130" spans="1:25" ht="15" customHeight="1" x14ac:dyDescent="0.25">
      <c r="A130" s="58" t="s">
        <v>81</v>
      </c>
      <c r="B130" s="31"/>
      <c r="C130" s="31"/>
      <c r="D130" s="44"/>
      <c r="E130" s="61"/>
      <c r="G130" s="31"/>
      <c r="H130" s="31"/>
      <c r="U130" s="9" t="s">
        <v>250</v>
      </c>
      <c r="V130" s="9" t="s">
        <v>249</v>
      </c>
      <c r="W130" s="9" t="s">
        <v>251</v>
      </c>
      <c r="X130" s="9" t="s">
        <v>252</v>
      </c>
      <c r="Y130" s="9" t="s">
        <v>253</v>
      </c>
    </row>
    <row r="131" spans="1:25" ht="15" customHeight="1" x14ac:dyDescent="0.25">
      <c r="A131" s="58" t="s">
        <v>82</v>
      </c>
      <c r="B131" s="31"/>
      <c r="C131" s="31"/>
      <c r="D131" s="44"/>
      <c r="E131" s="61"/>
      <c r="G131" s="31"/>
      <c r="H131" s="31"/>
    </row>
    <row r="132" spans="1:25" ht="8.1" customHeight="1" x14ac:dyDescent="0.25">
      <c r="A132" s="57"/>
      <c r="B132" s="31"/>
      <c r="C132" s="31"/>
      <c r="D132" s="32"/>
      <c r="E132" s="61"/>
      <c r="G132" s="31"/>
      <c r="H132" s="31"/>
    </row>
    <row r="133" spans="1:25" ht="15" customHeight="1" x14ac:dyDescent="0.25">
      <c r="A133" s="364" t="s">
        <v>68</v>
      </c>
      <c r="B133" s="31"/>
      <c r="C133" s="43" t="s">
        <v>69</v>
      </c>
      <c r="D133" s="32"/>
      <c r="E133" s="61"/>
      <c r="G133" s="31"/>
      <c r="H133" s="31"/>
    </row>
    <row r="134" spans="1:25" ht="8.1" customHeight="1" x14ac:dyDescent="0.25">
      <c r="A134" s="57"/>
      <c r="B134" s="31"/>
      <c r="C134" s="31"/>
      <c r="D134" s="32"/>
      <c r="E134" s="61"/>
      <c r="G134" s="31"/>
      <c r="H134" s="31"/>
    </row>
    <row r="135" spans="1:25" x14ac:dyDescent="0.25">
      <c r="A135" s="59" t="s">
        <v>83</v>
      </c>
      <c r="B135" s="33" t="s">
        <v>28</v>
      </c>
      <c r="C135" s="33" t="s">
        <v>83</v>
      </c>
      <c r="D135" s="33" t="s">
        <v>28</v>
      </c>
      <c r="E135" s="61"/>
      <c r="G135" s="31"/>
      <c r="H135" s="31"/>
    </row>
    <row r="136" spans="1:25" ht="15" customHeight="1" x14ac:dyDescent="0.25">
      <c r="A136" s="69"/>
      <c r="B136" s="26">
        <v>2021</v>
      </c>
      <c r="C136" s="203"/>
      <c r="D136" s="26">
        <v>2021</v>
      </c>
      <c r="E136" s="61"/>
      <c r="G136" s="31"/>
      <c r="H136" s="31"/>
    </row>
    <row r="137" spans="1:25" ht="15" customHeight="1" x14ac:dyDescent="0.25">
      <c r="A137" s="69"/>
      <c r="B137" s="26">
        <v>2022</v>
      </c>
      <c r="C137" s="203"/>
      <c r="D137" s="26">
        <v>2022</v>
      </c>
      <c r="E137" s="61"/>
      <c r="G137" s="31"/>
      <c r="H137" s="31"/>
    </row>
    <row r="138" spans="1:25" ht="15" customHeight="1" x14ac:dyDescent="0.25">
      <c r="A138" s="69"/>
      <c r="B138" s="26">
        <v>2023</v>
      </c>
      <c r="C138" s="203"/>
      <c r="D138" s="26">
        <v>2023</v>
      </c>
      <c r="E138" s="61"/>
      <c r="G138" s="31"/>
      <c r="H138" s="31"/>
    </row>
    <row r="139" spans="1:25" ht="15" customHeight="1" x14ac:dyDescent="0.25">
      <c r="A139" s="69"/>
      <c r="B139" s="26">
        <v>2024</v>
      </c>
      <c r="C139" s="203"/>
      <c r="D139" s="26">
        <v>2024</v>
      </c>
      <c r="E139" s="61"/>
      <c r="G139" s="31"/>
      <c r="H139" s="31"/>
    </row>
    <row r="140" spans="1:25" ht="15" customHeight="1" x14ac:dyDescent="0.25">
      <c r="A140" s="69"/>
      <c r="B140" s="26">
        <v>2025</v>
      </c>
      <c r="C140" s="203"/>
      <c r="D140" s="26">
        <v>2025</v>
      </c>
      <c r="E140" s="61"/>
      <c r="G140" s="31"/>
      <c r="H140" s="31"/>
    </row>
    <row r="141" spans="1:25" ht="15" customHeight="1" x14ac:dyDescent="0.25">
      <c r="A141" s="62"/>
      <c r="B141" s="31"/>
      <c r="C141" s="31"/>
      <c r="D141" s="32"/>
      <c r="E141" s="61"/>
      <c r="G141" s="31"/>
      <c r="H141" s="31"/>
    </row>
    <row r="142" spans="1:25" ht="15" customHeight="1" x14ac:dyDescent="0.25">
      <c r="A142" s="58" t="s">
        <v>84</v>
      </c>
      <c r="B142" s="31"/>
      <c r="C142" s="31"/>
      <c r="D142" s="44"/>
      <c r="E142" s="61"/>
      <c r="G142" s="31"/>
      <c r="H142" s="31"/>
      <c r="U142" s="9" t="s">
        <v>250</v>
      </c>
      <c r="V142" s="9" t="s">
        <v>249</v>
      </c>
      <c r="W142" s="9" t="s">
        <v>251</v>
      </c>
      <c r="X142" s="9" t="s">
        <v>252</v>
      </c>
      <c r="Y142" s="9" t="s">
        <v>253</v>
      </c>
    </row>
    <row r="143" spans="1:25" ht="8.1" customHeight="1" x14ac:dyDescent="0.25">
      <c r="A143" s="57"/>
      <c r="B143" s="31"/>
      <c r="C143" s="31"/>
      <c r="D143" s="44"/>
      <c r="E143" s="61"/>
      <c r="G143" s="31"/>
      <c r="H143" s="31"/>
    </row>
    <row r="144" spans="1:25" x14ac:dyDescent="0.25">
      <c r="A144" s="59" t="s">
        <v>85</v>
      </c>
      <c r="B144" s="33" t="s">
        <v>28</v>
      </c>
      <c r="C144" s="33" t="s">
        <v>86</v>
      </c>
      <c r="D144" s="33" t="s">
        <v>28</v>
      </c>
      <c r="E144" s="61"/>
      <c r="G144" s="31"/>
      <c r="H144" s="31"/>
    </row>
    <row r="145" spans="1:8" ht="15" customHeight="1" x14ac:dyDescent="0.25">
      <c r="A145" s="69"/>
      <c r="B145" s="26">
        <v>2021</v>
      </c>
      <c r="C145" s="203"/>
      <c r="D145" s="26">
        <v>2021</v>
      </c>
      <c r="E145" s="61"/>
      <c r="G145" s="31"/>
      <c r="H145" s="31"/>
    </row>
    <row r="146" spans="1:8" ht="15" customHeight="1" x14ac:dyDescent="0.25">
      <c r="A146" s="69"/>
      <c r="B146" s="26">
        <v>2022</v>
      </c>
      <c r="C146" s="203"/>
      <c r="D146" s="26">
        <v>2022</v>
      </c>
      <c r="E146" s="61"/>
      <c r="G146" s="31"/>
      <c r="H146" s="31"/>
    </row>
    <row r="147" spans="1:8" ht="15" customHeight="1" x14ac:dyDescent="0.25">
      <c r="A147" s="69"/>
      <c r="B147" s="26">
        <v>2023</v>
      </c>
      <c r="C147" s="203"/>
      <c r="D147" s="26">
        <v>2023</v>
      </c>
      <c r="E147" s="61"/>
      <c r="G147" s="31"/>
      <c r="H147" s="31"/>
    </row>
    <row r="148" spans="1:8" ht="15" customHeight="1" x14ac:dyDescent="0.25">
      <c r="A148" s="69"/>
      <c r="B148" s="26">
        <v>2024</v>
      </c>
      <c r="C148" s="203"/>
      <c r="D148" s="26">
        <v>2024</v>
      </c>
      <c r="E148" s="61"/>
      <c r="G148" s="31"/>
      <c r="H148" s="31"/>
    </row>
    <row r="149" spans="1:8" ht="15" customHeight="1" x14ac:dyDescent="0.25">
      <c r="A149" s="69"/>
      <c r="B149" s="26">
        <v>2025</v>
      </c>
      <c r="C149" s="203"/>
      <c r="D149" s="26">
        <v>2025</v>
      </c>
      <c r="E149" s="61"/>
      <c r="G149" s="31"/>
      <c r="H149" s="31"/>
    </row>
    <row r="150" spans="1:8" ht="8.1" customHeight="1" x14ac:dyDescent="0.25">
      <c r="A150" s="57"/>
      <c r="B150" s="31"/>
      <c r="C150" s="31"/>
      <c r="D150" s="32"/>
      <c r="E150" s="61"/>
      <c r="G150" s="31"/>
      <c r="H150" s="31"/>
    </row>
    <row r="151" spans="1:8" x14ac:dyDescent="0.25">
      <c r="A151" s="59" t="s">
        <v>87</v>
      </c>
      <c r="B151" s="33" t="s">
        <v>28</v>
      </c>
      <c r="C151" s="33" t="s">
        <v>88</v>
      </c>
      <c r="D151" s="33" t="s">
        <v>28</v>
      </c>
      <c r="E151" s="61"/>
      <c r="G151" s="31"/>
      <c r="H151" s="31"/>
    </row>
    <row r="152" spans="1:8" ht="15" customHeight="1" x14ac:dyDescent="0.25">
      <c r="A152" s="69"/>
      <c r="B152" s="26">
        <v>2021</v>
      </c>
      <c r="C152" s="203"/>
      <c r="D152" s="26">
        <v>2021</v>
      </c>
      <c r="E152" s="61"/>
      <c r="G152" s="31"/>
      <c r="H152" s="31"/>
    </row>
    <row r="153" spans="1:8" ht="15" customHeight="1" x14ac:dyDescent="0.25">
      <c r="A153" s="69"/>
      <c r="B153" s="26">
        <v>2022</v>
      </c>
      <c r="C153" s="203"/>
      <c r="D153" s="26">
        <v>2022</v>
      </c>
      <c r="E153" s="61"/>
      <c r="G153" s="31"/>
      <c r="H153" s="31"/>
    </row>
    <row r="154" spans="1:8" ht="15" customHeight="1" x14ac:dyDescent="0.25">
      <c r="A154" s="69"/>
      <c r="B154" s="26">
        <v>2023</v>
      </c>
      <c r="C154" s="203"/>
      <c r="D154" s="26">
        <v>2023</v>
      </c>
      <c r="E154" s="61"/>
      <c r="G154" s="31"/>
      <c r="H154" s="31"/>
    </row>
    <row r="155" spans="1:8" ht="15" customHeight="1" x14ac:dyDescent="0.25">
      <c r="A155" s="69"/>
      <c r="B155" s="26">
        <v>2024</v>
      </c>
      <c r="C155" s="203"/>
      <c r="D155" s="26">
        <v>2024</v>
      </c>
      <c r="E155" s="61"/>
      <c r="G155" s="31"/>
      <c r="H155" s="31"/>
    </row>
    <row r="156" spans="1:8" ht="15" customHeight="1" x14ac:dyDescent="0.25">
      <c r="A156" s="69"/>
      <c r="B156" s="26">
        <v>2025</v>
      </c>
      <c r="C156" s="203"/>
      <c r="D156" s="26">
        <v>2025</v>
      </c>
      <c r="E156" s="61"/>
      <c r="G156" s="31"/>
      <c r="H156" s="31"/>
    </row>
    <row r="157" spans="1:8" ht="8.1" customHeight="1" x14ac:dyDescent="0.25">
      <c r="A157" s="57"/>
      <c r="B157" s="31"/>
      <c r="C157" s="31"/>
      <c r="D157" s="32"/>
      <c r="E157" s="61"/>
      <c r="G157" s="31"/>
      <c r="H157" s="31"/>
    </row>
    <row r="158" spans="1:8" x14ac:dyDescent="0.25">
      <c r="A158" s="59" t="s">
        <v>89</v>
      </c>
      <c r="B158" s="33" t="s">
        <v>28</v>
      </c>
      <c r="C158" s="39"/>
      <c r="D158" s="39"/>
      <c r="E158" s="61"/>
      <c r="G158" s="31"/>
      <c r="H158" s="31"/>
    </row>
    <row r="159" spans="1:8" ht="15" customHeight="1" x14ac:dyDescent="0.25">
      <c r="A159" s="69"/>
      <c r="B159" s="26">
        <v>2021</v>
      </c>
      <c r="C159" s="39"/>
      <c r="D159" s="39"/>
      <c r="E159" s="61"/>
      <c r="G159" s="31"/>
      <c r="H159" s="31"/>
    </row>
    <row r="160" spans="1:8" ht="15" customHeight="1" x14ac:dyDescent="0.25">
      <c r="A160" s="69"/>
      <c r="B160" s="26">
        <v>2022</v>
      </c>
      <c r="C160" s="39"/>
      <c r="D160" s="39"/>
      <c r="E160" s="61"/>
      <c r="G160" s="31"/>
      <c r="H160" s="31"/>
    </row>
    <row r="161" spans="1:8" ht="15" customHeight="1" x14ac:dyDescent="0.25">
      <c r="A161" s="69"/>
      <c r="B161" s="26">
        <v>2023</v>
      </c>
      <c r="C161" s="39"/>
      <c r="D161" s="39"/>
      <c r="E161" s="61"/>
      <c r="G161" s="31"/>
      <c r="H161" s="31"/>
    </row>
    <row r="162" spans="1:8" ht="15" customHeight="1" x14ac:dyDescent="0.25">
      <c r="A162" s="69"/>
      <c r="B162" s="26">
        <v>2024</v>
      </c>
      <c r="C162" s="39"/>
      <c r="D162" s="39"/>
      <c r="E162" s="61"/>
      <c r="G162" s="31"/>
      <c r="H162" s="31"/>
    </row>
    <row r="163" spans="1:8" ht="15" customHeight="1" x14ac:dyDescent="0.25">
      <c r="A163" s="69"/>
      <c r="B163" s="26">
        <v>2025</v>
      </c>
      <c r="C163" s="39"/>
      <c r="D163" s="39"/>
      <c r="E163" s="61"/>
      <c r="G163" s="31"/>
      <c r="H163" s="31"/>
    </row>
    <row r="164" spans="1:8" ht="15" customHeight="1" x14ac:dyDescent="0.25">
      <c r="A164" s="365"/>
      <c r="B164" s="111"/>
      <c r="C164" s="111"/>
      <c r="D164" s="112"/>
      <c r="E164" s="113"/>
      <c r="F164" s="31"/>
      <c r="G164" s="31"/>
      <c r="H164" s="31"/>
    </row>
    <row r="165" spans="1:8" ht="15.75" x14ac:dyDescent="0.25">
      <c r="A165" s="364" t="s">
        <v>239</v>
      </c>
      <c r="B165" s="31"/>
      <c r="C165" s="31"/>
      <c r="D165" s="32"/>
      <c r="E165" s="53"/>
      <c r="F165" s="31"/>
      <c r="G165" s="31"/>
      <c r="H165" s="31"/>
    </row>
    <row r="166" spans="1:8" ht="8.1" customHeight="1" x14ac:dyDescent="0.25">
      <c r="A166" s="57"/>
      <c r="B166" s="31"/>
      <c r="C166" s="31"/>
      <c r="D166" s="32"/>
      <c r="E166" s="53"/>
      <c r="F166" s="31"/>
      <c r="G166" s="31"/>
      <c r="H166" s="31"/>
    </row>
    <row r="167" spans="1:8" ht="15" customHeight="1" x14ac:dyDescent="0.25">
      <c r="A167" s="58" t="s">
        <v>90</v>
      </c>
      <c r="B167" s="31"/>
      <c r="C167" s="31"/>
      <c r="D167" s="32"/>
      <c r="E167" s="99"/>
      <c r="G167" s="31"/>
      <c r="H167" s="31"/>
    </row>
    <row r="168" spans="1:8" ht="8.1" customHeight="1" x14ac:dyDescent="0.25">
      <c r="A168" s="58"/>
      <c r="B168" s="31"/>
      <c r="C168" s="31"/>
      <c r="D168" s="32"/>
      <c r="E168" s="99"/>
      <c r="G168" s="31"/>
      <c r="H168" s="31"/>
    </row>
    <row r="169" spans="1:8" ht="15" customHeight="1" x14ac:dyDescent="0.25">
      <c r="A169" s="54" t="s">
        <v>91</v>
      </c>
      <c r="B169" s="31"/>
      <c r="C169" s="31"/>
      <c r="D169" s="32"/>
      <c r="E169" s="99"/>
      <c r="G169" s="31"/>
      <c r="H169" s="31"/>
    </row>
    <row r="170" spans="1:8" ht="8.1" customHeight="1" x14ac:dyDescent="0.25">
      <c r="A170" s="57"/>
      <c r="B170" s="31"/>
      <c r="C170" s="31"/>
      <c r="D170" s="32"/>
      <c r="E170" s="99"/>
      <c r="G170" s="31"/>
      <c r="H170" s="31"/>
    </row>
    <row r="171" spans="1:8" ht="15" customHeight="1" x14ac:dyDescent="0.25">
      <c r="A171" s="364" t="s">
        <v>68</v>
      </c>
      <c r="B171" s="31"/>
      <c r="C171" s="43" t="s">
        <v>69</v>
      </c>
      <c r="D171" s="32"/>
      <c r="E171" s="99"/>
      <c r="G171" s="31"/>
      <c r="H171" s="31"/>
    </row>
    <row r="172" spans="1:8" ht="8.1" customHeight="1" x14ac:dyDescent="0.25">
      <c r="A172" s="57"/>
      <c r="B172" s="31"/>
      <c r="C172" s="31"/>
      <c r="D172" s="32"/>
      <c r="E172" s="99"/>
      <c r="G172" s="31"/>
      <c r="H172" s="31"/>
    </row>
    <row r="173" spans="1:8" x14ac:dyDescent="0.25">
      <c r="A173" s="59" t="s">
        <v>92</v>
      </c>
      <c r="B173" s="33" t="s">
        <v>28</v>
      </c>
      <c r="C173" s="33" t="s">
        <v>92</v>
      </c>
      <c r="D173" s="33" t="s">
        <v>28</v>
      </c>
      <c r="E173" s="99"/>
      <c r="G173" s="31"/>
      <c r="H173" s="31"/>
    </row>
    <row r="174" spans="1:8" ht="15" customHeight="1" x14ac:dyDescent="0.25">
      <c r="A174" s="67"/>
      <c r="B174" s="26">
        <v>2021</v>
      </c>
      <c r="C174" s="20"/>
      <c r="D174" s="26">
        <v>2021</v>
      </c>
      <c r="E174" s="99"/>
      <c r="G174" s="31"/>
      <c r="H174" s="31"/>
    </row>
    <row r="175" spans="1:8" ht="15" customHeight="1" x14ac:dyDescent="0.25">
      <c r="A175" s="67"/>
      <c r="B175" s="26">
        <v>2022</v>
      </c>
      <c r="C175" s="20"/>
      <c r="D175" s="26">
        <v>2022</v>
      </c>
      <c r="E175" s="99"/>
      <c r="G175" s="31"/>
      <c r="H175" s="31"/>
    </row>
    <row r="176" spans="1:8" ht="15" customHeight="1" x14ac:dyDescent="0.25">
      <c r="A176" s="67"/>
      <c r="B176" s="26">
        <v>2023</v>
      </c>
      <c r="C176" s="20"/>
      <c r="D176" s="26">
        <v>2023</v>
      </c>
      <c r="E176" s="99"/>
      <c r="G176" s="31"/>
      <c r="H176" s="31"/>
    </row>
    <row r="177" spans="1:8" ht="15" customHeight="1" x14ac:dyDescent="0.25">
      <c r="A177" s="67"/>
      <c r="B177" s="26">
        <v>2024</v>
      </c>
      <c r="C177" s="20"/>
      <c r="D177" s="26">
        <v>2024</v>
      </c>
      <c r="E177" s="99"/>
      <c r="G177" s="31"/>
      <c r="H177" s="31"/>
    </row>
    <row r="178" spans="1:8" ht="15" customHeight="1" x14ac:dyDescent="0.25">
      <c r="A178" s="67"/>
      <c r="B178" s="26">
        <v>2025</v>
      </c>
      <c r="C178" s="20"/>
      <c r="D178" s="26">
        <v>2025</v>
      </c>
      <c r="E178" s="99"/>
      <c r="G178" s="31"/>
      <c r="H178" s="31"/>
    </row>
    <row r="179" spans="1:8" ht="8.1" customHeight="1" x14ac:dyDescent="0.25">
      <c r="A179" s="57"/>
      <c r="B179" s="31"/>
      <c r="C179" s="31"/>
      <c r="D179" s="31"/>
      <c r="E179" s="99"/>
      <c r="G179" s="31"/>
      <c r="H179" s="31"/>
    </row>
    <row r="180" spans="1:8" ht="15" customHeight="1" x14ac:dyDescent="0.25">
      <c r="A180" s="58" t="s">
        <v>93</v>
      </c>
      <c r="B180" s="31"/>
      <c r="C180" s="31"/>
      <c r="D180" s="32"/>
      <c r="E180" s="99"/>
      <c r="G180" s="31"/>
      <c r="H180" s="31"/>
    </row>
    <row r="181" spans="1:8" ht="8.1" customHeight="1" x14ac:dyDescent="0.25">
      <c r="A181" s="57"/>
      <c r="B181" s="31"/>
      <c r="C181" s="39"/>
      <c r="D181" s="39"/>
      <c r="E181" s="99"/>
      <c r="G181" s="31"/>
      <c r="H181" s="31"/>
    </row>
    <row r="182" spans="1:8" ht="15" customHeight="1" x14ac:dyDescent="0.25">
      <c r="A182" s="54" t="s">
        <v>91</v>
      </c>
      <c r="B182" s="31"/>
      <c r="C182" s="31"/>
      <c r="D182" s="32"/>
      <c r="E182" s="99"/>
      <c r="G182" s="31"/>
      <c r="H182" s="31"/>
    </row>
    <row r="183" spans="1:8" ht="8.1" customHeight="1" x14ac:dyDescent="0.25">
      <c r="A183" s="57"/>
      <c r="B183" s="31"/>
      <c r="C183" s="31"/>
      <c r="D183" s="32"/>
      <c r="E183" s="99"/>
      <c r="G183" s="31"/>
      <c r="H183" s="31"/>
    </row>
    <row r="184" spans="1:8" x14ac:dyDescent="0.25">
      <c r="A184" s="59" t="s">
        <v>92</v>
      </c>
      <c r="B184" s="33" t="s">
        <v>28</v>
      </c>
      <c r="C184" s="39"/>
      <c r="D184" s="39"/>
      <c r="E184" s="99"/>
      <c r="G184" s="31"/>
      <c r="H184" s="31"/>
    </row>
    <row r="185" spans="1:8" ht="15" customHeight="1" x14ac:dyDescent="0.25">
      <c r="A185" s="67"/>
      <c r="B185" s="26">
        <v>2021</v>
      </c>
      <c r="C185" s="39"/>
      <c r="D185" s="39"/>
      <c r="E185" s="99"/>
      <c r="G185" s="31"/>
      <c r="H185" s="31"/>
    </row>
    <row r="186" spans="1:8" ht="15" customHeight="1" x14ac:dyDescent="0.25">
      <c r="A186" s="67"/>
      <c r="B186" s="26">
        <v>2022</v>
      </c>
      <c r="C186" s="39"/>
      <c r="D186" s="39"/>
      <c r="E186" s="99"/>
      <c r="G186" s="31"/>
      <c r="H186" s="31"/>
    </row>
    <row r="187" spans="1:8" ht="15" customHeight="1" x14ac:dyDescent="0.25">
      <c r="A187" s="67"/>
      <c r="B187" s="26">
        <v>2023</v>
      </c>
      <c r="C187" s="39"/>
      <c r="D187" s="39"/>
      <c r="E187" s="99"/>
      <c r="G187" s="31"/>
      <c r="H187" s="31"/>
    </row>
    <row r="188" spans="1:8" ht="15" customHeight="1" x14ac:dyDescent="0.25">
      <c r="A188" s="67"/>
      <c r="B188" s="26">
        <v>2024</v>
      </c>
      <c r="C188" s="39"/>
      <c r="D188" s="39"/>
      <c r="E188" s="99"/>
      <c r="G188" s="31"/>
      <c r="H188" s="31"/>
    </row>
    <row r="189" spans="1:8" ht="15" customHeight="1" x14ac:dyDescent="0.25">
      <c r="A189" s="67"/>
      <c r="B189" s="26">
        <v>2025</v>
      </c>
      <c r="C189" s="39"/>
      <c r="D189" s="39"/>
      <c r="E189" s="99"/>
      <c r="G189" s="31"/>
      <c r="H189" s="31"/>
    </row>
    <row r="190" spans="1:8" ht="8.1" customHeight="1" x14ac:dyDescent="0.25">
      <c r="A190" s="57"/>
      <c r="B190" s="31"/>
      <c r="C190" s="31"/>
      <c r="D190" s="31"/>
      <c r="E190" s="99"/>
      <c r="G190" s="31"/>
      <c r="H190" s="31"/>
    </row>
    <row r="191" spans="1:8" ht="15" customHeight="1" x14ac:dyDescent="0.25">
      <c r="A191" s="58" t="s">
        <v>373</v>
      </c>
      <c r="B191" s="31"/>
      <c r="C191" s="31"/>
      <c r="D191" s="32"/>
      <c r="E191" s="99"/>
      <c r="G191" s="31"/>
      <c r="H191" s="31"/>
    </row>
    <row r="192" spans="1:8" ht="8.1" customHeight="1" x14ac:dyDescent="0.25">
      <c r="A192" s="57"/>
      <c r="B192" s="31"/>
      <c r="C192" s="39"/>
      <c r="D192" s="39"/>
      <c r="E192" s="99"/>
      <c r="G192" s="31"/>
      <c r="H192" s="31"/>
    </row>
    <row r="193" spans="1:8" ht="15" customHeight="1" x14ac:dyDescent="0.25">
      <c r="A193" s="54" t="s">
        <v>91</v>
      </c>
      <c r="B193" s="31"/>
      <c r="C193" s="31"/>
      <c r="D193" s="32"/>
      <c r="E193" s="99"/>
      <c r="G193" s="31"/>
      <c r="H193" s="31"/>
    </row>
    <row r="194" spans="1:8" ht="8.1" customHeight="1" x14ac:dyDescent="0.25">
      <c r="A194" s="57"/>
      <c r="B194" s="31"/>
      <c r="C194" s="31"/>
      <c r="D194" s="32"/>
      <c r="E194" s="99"/>
      <c r="G194" s="31"/>
      <c r="H194" s="31"/>
    </row>
    <row r="195" spans="1:8" x14ac:dyDescent="0.25">
      <c r="A195" s="59" t="s">
        <v>92</v>
      </c>
      <c r="B195" s="33" t="s">
        <v>28</v>
      </c>
      <c r="C195" s="39"/>
      <c r="D195" s="39"/>
      <c r="E195" s="99"/>
      <c r="G195" s="31"/>
      <c r="H195" s="31"/>
    </row>
    <row r="196" spans="1:8" ht="15" customHeight="1" x14ac:dyDescent="0.25">
      <c r="A196" s="67"/>
      <c r="B196" s="26">
        <v>2021</v>
      </c>
      <c r="C196" s="39"/>
      <c r="D196" s="39"/>
      <c r="E196" s="99"/>
      <c r="G196" s="31"/>
      <c r="H196" s="31"/>
    </row>
    <row r="197" spans="1:8" ht="15" customHeight="1" x14ac:dyDescent="0.25">
      <c r="A197" s="67"/>
      <c r="B197" s="26">
        <v>2022</v>
      </c>
      <c r="C197" s="39"/>
      <c r="D197" s="39"/>
      <c r="E197" s="99"/>
      <c r="G197" s="31"/>
      <c r="H197" s="31"/>
    </row>
    <row r="198" spans="1:8" ht="15" customHeight="1" x14ac:dyDescent="0.25">
      <c r="A198" s="67"/>
      <c r="B198" s="26">
        <v>2023</v>
      </c>
      <c r="C198" s="39"/>
      <c r="D198" s="39"/>
      <c r="E198" s="99"/>
      <c r="G198" s="31"/>
      <c r="H198" s="31"/>
    </row>
    <row r="199" spans="1:8" ht="15" customHeight="1" x14ac:dyDescent="0.25">
      <c r="A199" s="67"/>
      <c r="B199" s="26">
        <v>2024</v>
      </c>
      <c r="C199" s="39"/>
      <c r="D199" s="39"/>
      <c r="E199" s="99"/>
      <c r="G199" s="31"/>
      <c r="H199" s="31"/>
    </row>
    <row r="200" spans="1:8" ht="15" customHeight="1" x14ac:dyDescent="0.25">
      <c r="A200" s="67"/>
      <c r="B200" s="26">
        <v>2025</v>
      </c>
      <c r="C200" s="39"/>
      <c r="D200" s="39"/>
      <c r="E200" s="99"/>
      <c r="G200" s="31"/>
      <c r="H200" s="31"/>
    </row>
    <row r="201" spans="1:8" ht="15" customHeight="1" x14ac:dyDescent="0.25">
      <c r="A201" s="366"/>
      <c r="B201" s="114"/>
      <c r="C201" s="90"/>
      <c r="D201" s="114"/>
      <c r="E201" s="106"/>
      <c r="F201" s="31"/>
      <c r="G201" s="31"/>
      <c r="H201" s="31"/>
    </row>
    <row r="202" spans="1:8" ht="15.75" x14ac:dyDescent="0.25">
      <c r="A202" s="364" t="s">
        <v>175</v>
      </c>
      <c r="B202" s="31"/>
      <c r="C202" s="31"/>
      <c r="D202" s="32"/>
      <c r="E202" s="53"/>
      <c r="F202" s="31"/>
      <c r="G202" s="31"/>
      <c r="H202" s="31"/>
    </row>
    <row r="203" spans="1:8" ht="8.1" customHeight="1" x14ac:dyDescent="0.25">
      <c r="A203" s="57"/>
      <c r="B203" s="31"/>
      <c r="C203" s="31"/>
      <c r="D203" s="32"/>
      <c r="E203" s="53"/>
      <c r="F203" s="31"/>
      <c r="G203" s="31"/>
      <c r="H203" s="31"/>
    </row>
    <row r="204" spans="1:8" ht="15" customHeight="1" x14ac:dyDescent="0.25">
      <c r="A204" s="58" t="s">
        <v>176</v>
      </c>
      <c r="B204" s="31"/>
      <c r="C204" s="31"/>
      <c r="D204" s="32"/>
      <c r="E204" s="99"/>
      <c r="G204" s="31"/>
      <c r="H204" s="31"/>
    </row>
    <row r="205" spans="1:8" ht="8.1" customHeight="1" x14ac:dyDescent="0.25">
      <c r="A205" s="58"/>
      <c r="B205" s="31"/>
      <c r="C205" s="31"/>
      <c r="D205" s="32"/>
      <c r="E205" s="99"/>
      <c r="G205" s="31"/>
      <c r="H205" s="31"/>
    </row>
    <row r="206" spans="1:8" x14ac:dyDescent="0.25">
      <c r="A206" s="59" t="s">
        <v>177</v>
      </c>
      <c r="B206" s="33" t="s">
        <v>28</v>
      </c>
      <c r="C206" s="33" t="s">
        <v>178</v>
      </c>
      <c r="D206" s="33" t="s">
        <v>28</v>
      </c>
      <c r="E206" s="99"/>
      <c r="G206" s="31"/>
      <c r="H206" s="31"/>
    </row>
    <row r="207" spans="1:8" ht="15" customHeight="1" x14ac:dyDescent="0.25">
      <c r="A207" s="367"/>
      <c r="B207" s="26">
        <v>2021</v>
      </c>
      <c r="C207" s="17"/>
      <c r="D207" s="26">
        <v>2021</v>
      </c>
      <c r="E207" s="99"/>
      <c r="G207" s="31"/>
      <c r="H207" s="31"/>
    </row>
    <row r="208" spans="1:8" ht="15" customHeight="1" x14ac:dyDescent="0.25">
      <c r="A208" s="367"/>
      <c r="B208" s="26">
        <v>2022</v>
      </c>
      <c r="C208" s="17"/>
      <c r="D208" s="26">
        <v>2022</v>
      </c>
      <c r="E208" s="99"/>
      <c r="G208" s="31"/>
      <c r="H208" s="31"/>
    </row>
    <row r="209" spans="1:8" ht="15" customHeight="1" x14ac:dyDescent="0.25">
      <c r="A209" s="367"/>
      <c r="B209" s="26">
        <v>2023</v>
      </c>
      <c r="C209" s="17"/>
      <c r="D209" s="26">
        <v>2023</v>
      </c>
      <c r="E209" s="99"/>
      <c r="G209" s="31"/>
      <c r="H209" s="31"/>
    </row>
    <row r="210" spans="1:8" ht="15" customHeight="1" x14ac:dyDescent="0.25">
      <c r="A210" s="367"/>
      <c r="B210" s="26">
        <v>2024</v>
      </c>
      <c r="C210" s="17"/>
      <c r="D210" s="26">
        <v>2024</v>
      </c>
      <c r="E210" s="99"/>
      <c r="G210" s="31"/>
      <c r="H210" s="31"/>
    </row>
    <row r="211" spans="1:8" ht="15" customHeight="1" x14ac:dyDescent="0.25">
      <c r="A211" s="367"/>
      <c r="B211" s="26">
        <v>2025</v>
      </c>
      <c r="C211" s="17"/>
      <c r="D211" s="26">
        <v>2025</v>
      </c>
      <c r="E211" s="99"/>
      <c r="G211" s="31"/>
      <c r="H211" s="31"/>
    </row>
    <row r="212" spans="1:8" ht="8.1" customHeight="1" x14ac:dyDescent="0.25">
      <c r="A212" s="57"/>
      <c r="B212" s="31"/>
      <c r="C212" s="31"/>
      <c r="D212" s="31"/>
      <c r="E212" s="99"/>
      <c r="G212" s="31"/>
      <c r="H212" s="31"/>
    </row>
    <row r="213" spans="1:8" x14ac:dyDescent="0.25">
      <c r="A213" s="59" t="s">
        <v>179</v>
      </c>
      <c r="B213" s="33" t="s">
        <v>28</v>
      </c>
      <c r="C213" s="33"/>
      <c r="D213" s="33"/>
      <c r="E213" s="99"/>
      <c r="G213" s="31"/>
      <c r="H213" s="31"/>
    </row>
    <row r="214" spans="1:8" ht="15" customHeight="1" x14ac:dyDescent="0.25">
      <c r="A214" s="367"/>
      <c r="B214" s="26">
        <v>2021</v>
      </c>
      <c r="C214" s="33"/>
      <c r="D214" s="33"/>
      <c r="E214" s="99"/>
      <c r="G214" s="31"/>
      <c r="H214" s="31"/>
    </row>
    <row r="215" spans="1:8" ht="15" customHeight="1" x14ac:dyDescent="0.25">
      <c r="A215" s="367"/>
      <c r="B215" s="26">
        <v>2022</v>
      </c>
      <c r="C215" s="33"/>
      <c r="D215" s="33"/>
      <c r="E215" s="99"/>
      <c r="G215" s="31"/>
      <c r="H215" s="31"/>
    </row>
    <row r="216" spans="1:8" ht="15" customHeight="1" x14ac:dyDescent="0.25">
      <c r="A216" s="367"/>
      <c r="B216" s="26">
        <v>2023</v>
      </c>
      <c r="C216" s="33"/>
      <c r="D216" s="33"/>
      <c r="E216" s="99"/>
      <c r="G216" s="31"/>
      <c r="H216" s="31"/>
    </row>
    <row r="217" spans="1:8" ht="15" customHeight="1" x14ac:dyDescent="0.25">
      <c r="A217" s="367"/>
      <c r="B217" s="26">
        <v>2024</v>
      </c>
      <c r="C217" s="33"/>
      <c r="D217" s="33"/>
      <c r="E217" s="99"/>
      <c r="G217" s="31"/>
      <c r="H217" s="31"/>
    </row>
    <row r="218" spans="1:8" ht="15" customHeight="1" x14ac:dyDescent="0.25">
      <c r="A218" s="367"/>
      <c r="B218" s="26">
        <v>2025</v>
      </c>
      <c r="C218" s="33"/>
      <c r="D218" s="33"/>
      <c r="E218" s="99"/>
      <c r="G218" s="31"/>
      <c r="H218" s="31"/>
    </row>
    <row r="219" spans="1:8" ht="15" customHeight="1" x14ac:dyDescent="0.25">
      <c r="A219" s="366"/>
      <c r="B219" s="114"/>
      <c r="C219" s="90"/>
      <c r="D219" s="114"/>
      <c r="E219" s="106"/>
      <c r="F219" s="31"/>
      <c r="G219" s="31"/>
      <c r="H219" s="31"/>
    </row>
    <row r="220" spans="1:8" ht="15.75" x14ac:dyDescent="0.25">
      <c r="A220" s="364" t="s">
        <v>94</v>
      </c>
      <c r="B220" s="31"/>
      <c r="C220" s="31"/>
      <c r="D220" s="32"/>
      <c r="E220" s="53"/>
      <c r="F220" s="31"/>
      <c r="G220" s="31"/>
      <c r="H220" s="31"/>
    </row>
    <row r="221" spans="1:8" ht="8.1" customHeight="1" x14ac:dyDescent="0.25">
      <c r="A221" s="57"/>
      <c r="B221" s="31"/>
      <c r="C221" s="31"/>
      <c r="D221" s="32"/>
      <c r="E221" s="53"/>
      <c r="G221" s="31"/>
      <c r="H221" s="31"/>
    </row>
    <row r="222" spans="1:8" ht="15" customHeight="1" x14ac:dyDescent="0.25">
      <c r="A222" s="58" t="s">
        <v>374</v>
      </c>
      <c r="B222" s="31"/>
      <c r="C222" s="31"/>
      <c r="D222" s="32"/>
      <c r="E222" s="99"/>
      <c r="G222" s="31"/>
      <c r="H222" s="31"/>
    </row>
    <row r="223" spans="1:8" ht="15" customHeight="1" x14ac:dyDescent="0.25">
      <c r="A223" s="58" t="s">
        <v>144</v>
      </c>
      <c r="B223" s="31"/>
      <c r="C223" s="31"/>
      <c r="D223" s="32"/>
      <c r="E223" s="99"/>
      <c r="G223" s="31"/>
      <c r="H223" s="31"/>
    </row>
    <row r="224" spans="1:8" ht="8.1" customHeight="1" x14ac:dyDescent="0.25">
      <c r="A224" s="57"/>
      <c r="B224" s="31"/>
      <c r="C224" s="31"/>
      <c r="D224" s="32"/>
      <c r="E224" s="99"/>
      <c r="G224" s="31"/>
      <c r="H224" s="31"/>
    </row>
    <row r="225" spans="1:22" x14ac:dyDescent="0.25">
      <c r="A225" s="59" t="s">
        <v>292</v>
      </c>
      <c r="B225" s="31"/>
      <c r="C225" s="39"/>
      <c r="D225" s="39"/>
      <c r="E225" s="68"/>
      <c r="G225" s="31"/>
      <c r="H225" s="31"/>
    </row>
    <row r="226" spans="1:22" ht="15" customHeight="1" x14ac:dyDescent="0.25">
      <c r="A226" s="60"/>
      <c r="B226" s="39"/>
      <c r="C226" s="39"/>
      <c r="D226" s="39"/>
      <c r="E226" s="68"/>
      <c r="G226" s="39"/>
      <c r="H226" s="39"/>
      <c r="I226" s="18"/>
      <c r="J226" s="18"/>
      <c r="K226" s="18"/>
      <c r="L226" s="18"/>
      <c r="M226" s="18"/>
      <c r="N226" s="18"/>
      <c r="O226" s="18"/>
      <c r="P226" s="18"/>
      <c r="Q226" s="18"/>
      <c r="R226" s="18"/>
      <c r="S226" s="18"/>
      <c r="T226" s="18"/>
      <c r="U226" s="18"/>
      <c r="V226" s="18"/>
    </row>
    <row r="227" spans="1:22" ht="15" customHeight="1" x14ac:dyDescent="0.25">
      <c r="A227" s="64"/>
      <c r="B227" s="368"/>
      <c r="C227" s="32"/>
      <c r="D227" s="368"/>
      <c r="E227" s="99"/>
      <c r="G227" s="31"/>
      <c r="H227" s="31"/>
    </row>
    <row r="228" spans="1:22" ht="15" customHeight="1" x14ac:dyDescent="0.25">
      <c r="A228" s="58" t="s">
        <v>149</v>
      </c>
      <c r="B228" s="31"/>
      <c r="C228" s="31"/>
      <c r="D228" s="32"/>
      <c r="E228" s="99"/>
      <c r="G228" s="31"/>
      <c r="H228" s="31"/>
    </row>
    <row r="229" spans="1:22" ht="15" customHeight="1" x14ac:dyDescent="0.25">
      <c r="A229" s="58" t="s">
        <v>150</v>
      </c>
      <c r="B229" s="31"/>
      <c r="C229" s="31"/>
      <c r="D229" s="32"/>
      <c r="E229" s="99"/>
      <c r="G229" s="31"/>
      <c r="H229" s="31"/>
    </row>
    <row r="230" spans="1:22" ht="8.1" customHeight="1" x14ac:dyDescent="0.25">
      <c r="A230" s="57"/>
      <c r="B230" s="31"/>
      <c r="C230" s="31"/>
      <c r="D230" s="32"/>
      <c r="E230" s="99"/>
      <c r="G230" s="31"/>
      <c r="H230" s="31"/>
    </row>
    <row r="231" spans="1:22" x14ac:dyDescent="0.25">
      <c r="A231" s="59" t="s">
        <v>95</v>
      </c>
      <c r="B231" s="31"/>
      <c r="C231" s="39"/>
      <c r="D231" s="39"/>
      <c r="E231" s="68"/>
      <c r="G231" s="31"/>
      <c r="H231" s="31"/>
    </row>
    <row r="232" spans="1:22" ht="15" customHeight="1" x14ac:dyDescent="0.25">
      <c r="A232" s="369"/>
      <c r="B232" s="39"/>
      <c r="C232" s="39"/>
      <c r="D232" s="39"/>
      <c r="E232" s="68"/>
      <c r="G232" s="39"/>
      <c r="H232" s="39"/>
      <c r="I232" s="18"/>
      <c r="J232" s="18"/>
      <c r="K232" s="18"/>
      <c r="L232" s="18"/>
      <c r="M232" s="18"/>
      <c r="N232" s="18"/>
      <c r="O232" s="18"/>
      <c r="P232" s="18"/>
      <c r="Q232" s="18"/>
      <c r="R232" s="18"/>
      <c r="S232" s="18"/>
      <c r="T232" s="18"/>
      <c r="U232" s="18"/>
      <c r="V232" s="18"/>
    </row>
    <row r="233" spans="1:22" ht="15" customHeight="1" x14ac:dyDescent="0.25">
      <c r="A233" s="64"/>
      <c r="B233" s="368"/>
      <c r="C233" s="32"/>
      <c r="D233" s="368"/>
      <c r="E233" s="99"/>
      <c r="G233" s="31"/>
      <c r="H233" s="31"/>
    </row>
    <row r="234" spans="1:22" ht="8.1" customHeight="1" x14ac:dyDescent="0.25">
      <c r="A234" s="366"/>
      <c r="B234" s="114"/>
      <c r="C234" s="90"/>
      <c r="D234" s="114"/>
      <c r="E234" s="106"/>
      <c r="F234" s="31"/>
      <c r="G234" s="31"/>
      <c r="H234" s="31"/>
    </row>
    <row r="235" spans="1:22" ht="15.75" x14ac:dyDescent="0.25">
      <c r="A235" s="364" t="s">
        <v>96</v>
      </c>
      <c r="B235" s="31"/>
      <c r="C235" s="31"/>
      <c r="D235" s="32"/>
      <c r="E235" s="53"/>
      <c r="F235" s="31"/>
      <c r="G235" s="31"/>
      <c r="H235" s="31"/>
    </row>
    <row r="236" spans="1:22" ht="8.1" customHeight="1" x14ac:dyDescent="0.25">
      <c r="A236" s="57"/>
      <c r="B236" s="31"/>
      <c r="C236" s="31"/>
      <c r="D236" s="32"/>
      <c r="E236" s="53"/>
      <c r="G236" s="31"/>
      <c r="H236" s="31"/>
    </row>
    <row r="237" spans="1:22" ht="15" customHeight="1" x14ac:dyDescent="0.25">
      <c r="A237" s="58" t="s">
        <v>285</v>
      </c>
      <c r="B237" s="31"/>
      <c r="C237" s="31"/>
      <c r="D237" s="32"/>
      <c r="E237" s="99"/>
      <c r="G237" s="31"/>
      <c r="H237" s="31"/>
    </row>
    <row r="238" spans="1:22" ht="8.1" customHeight="1" x14ac:dyDescent="0.25">
      <c r="A238" s="57"/>
      <c r="B238" s="31"/>
      <c r="C238" s="31"/>
      <c r="D238" s="32"/>
      <c r="E238" s="99"/>
      <c r="G238" s="31"/>
      <c r="H238" s="31"/>
    </row>
    <row r="239" spans="1:22" ht="15" customHeight="1" x14ac:dyDescent="0.25">
      <c r="A239" s="70" t="s">
        <v>99</v>
      </c>
      <c r="B239" s="31"/>
      <c r="C239" s="31"/>
      <c r="D239" s="32"/>
      <c r="E239" s="99"/>
      <c r="G239" s="31"/>
      <c r="H239" s="31"/>
    </row>
    <row r="240" spans="1:22" ht="8.1" customHeight="1" x14ac:dyDescent="0.25">
      <c r="A240" s="70"/>
      <c r="B240" s="31"/>
      <c r="C240" s="31"/>
      <c r="D240" s="32"/>
      <c r="E240" s="99"/>
      <c r="G240" s="31"/>
      <c r="H240" s="31"/>
    </row>
    <row r="241" spans="1:31" ht="15" customHeight="1" x14ac:dyDescent="0.25">
      <c r="A241" s="54" t="s">
        <v>97</v>
      </c>
      <c r="B241" s="31"/>
      <c r="C241" s="31"/>
      <c r="D241" s="32"/>
      <c r="E241" s="99"/>
      <c r="G241" s="31"/>
      <c r="H241" s="31"/>
    </row>
    <row r="242" spans="1:31" ht="15" customHeight="1" x14ac:dyDescent="0.25">
      <c r="A242" s="54" t="s">
        <v>98</v>
      </c>
      <c r="B242" s="31"/>
      <c r="C242" s="31"/>
      <c r="D242" s="32"/>
      <c r="E242" s="99"/>
      <c r="G242" s="31"/>
      <c r="H242" s="31"/>
    </row>
    <row r="243" spans="1:31" ht="8.1" customHeight="1" x14ac:dyDescent="0.25">
      <c r="A243" s="54"/>
      <c r="B243" s="31"/>
      <c r="C243" s="31"/>
      <c r="D243" s="32"/>
      <c r="E243" s="99"/>
      <c r="G243" s="31"/>
      <c r="H243" s="31"/>
    </row>
    <row r="244" spans="1:31" ht="15" customHeight="1" x14ac:dyDescent="0.25">
      <c r="A244" s="59" t="s">
        <v>25</v>
      </c>
      <c r="B244" s="31"/>
      <c r="C244" s="31"/>
      <c r="D244" s="32"/>
      <c r="E244" s="99"/>
      <c r="G244" s="31"/>
      <c r="H244" s="31"/>
    </row>
    <row r="245" spans="1:31" ht="20.25" customHeight="1" x14ac:dyDescent="0.25">
      <c r="A245" s="57"/>
      <c r="B245" s="31"/>
      <c r="C245" s="31"/>
      <c r="D245" s="32"/>
      <c r="E245" s="99"/>
      <c r="G245" s="31"/>
      <c r="H245" s="31"/>
      <c r="AD245" s="9">
        <v>2</v>
      </c>
      <c r="AE245" s="9">
        <f>IF(AD245=1,0,IF(AD245=2,1, IF(AD245=3,2, IF(AD245=4,3,IF(AD245=5,4,IF(AD245=6,5))))))</f>
        <v>1</v>
      </c>
    </row>
    <row r="246" spans="1:31" ht="15" customHeight="1" x14ac:dyDescent="0.25">
      <c r="A246" s="57"/>
      <c r="B246" s="31"/>
      <c r="C246" s="31"/>
      <c r="D246" s="32"/>
      <c r="E246" s="99"/>
      <c r="G246" s="31"/>
      <c r="H246" s="31"/>
    </row>
    <row r="247" spans="1:31" ht="15" customHeight="1" x14ac:dyDescent="0.25">
      <c r="A247" s="59" t="s">
        <v>34</v>
      </c>
      <c r="B247" s="31"/>
      <c r="C247" s="31"/>
      <c r="D247" s="32"/>
      <c r="E247" s="99"/>
      <c r="G247" s="31"/>
      <c r="H247" s="31"/>
    </row>
    <row r="248" spans="1:31" ht="105.75" customHeight="1" x14ac:dyDescent="0.25">
      <c r="A248" s="370"/>
      <c r="B248" s="291"/>
      <c r="C248" s="291"/>
      <c r="D248" s="292"/>
      <c r="E248" s="61"/>
      <c r="G248" s="31"/>
      <c r="H248" s="31"/>
    </row>
    <row r="249" spans="1:31" ht="8.1" customHeight="1" x14ac:dyDescent="0.25">
      <c r="A249" s="57"/>
      <c r="B249" s="31"/>
      <c r="C249" s="31"/>
      <c r="D249" s="32"/>
      <c r="E249" s="99"/>
      <c r="G249" s="31"/>
      <c r="H249" s="31"/>
    </row>
    <row r="250" spans="1:31" ht="15" customHeight="1" x14ac:dyDescent="0.25">
      <c r="A250" s="70" t="s">
        <v>100</v>
      </c>
      <c r="B250" s="31"/>
      <c r="C250" s="31"/>
      <c r="D250" s="32"/>
      <c r="E250" s="99"/>
      <c r="G250" s="31"/>
      <c r="H250" s="31"/>
    </row>
    <row r="251" spans="1:31" ht="8.1" customHeight="1" x14ac:dyDescent="0.25">
      <c r="A251" s="70"/>
      <c r="B251" s="31"/>
      <c r="C251" s="31"/>
      <c r="D251" s="32"/>
      <c r="E251" s="99"/>
      <c r="G251" s="31"/>
      <c r="H251" s="31"/>
    </row>
    <row r="252" spans="1:31" ht="15" customHeight="1" x14ac:dyDescent="0.25">
      <c r="A252" s="54" t="s">
        <v>97</v>
      </c>
      <c r="B252" s="31"/>
      <c r="C252" s="31"/>
      <c r="D252" s="32"/>
      <c r="E252" s="99"/>
      <c r="G252" s="31"/>
      <c r="H252" s="31"/>
    </row>
    <row r="253" spans="1:31" ht="15" customHeight="1" x14ac:dyDescent="0.25">
      <c r="A253" s="54" t="s">
        <v>98</v>
      </c>
      <c r="B253" s="31"/>
      <c r="C253" s="31"/>
      <c r="D253" s="32"/>
      <c r="E253" s="99"/>
      <c r="G253" s="31"/>
      <c r="H253" s="31"/>
    </row>
    <row r="254" spans="1:31" ht="8.1" customHeight="1" x14ac:dyDescent="0.25">
      <c r="A254" s="54"/>
      <c r="B254" s="31"/>
      <c r="C254" s="31"/>
      <c r="D254" s="32"/>
      <c r="E254" s="99"/>
      <c r="G254" s="31"/>
      <c r="H254" s="31"/>
    </row>
    <row r="255" spans="1:31" ht="15" customHeight="1" x14ac:dyDescent="0.25">
      <c r="A255" s="59" t="s">
        <v>25</v>
      </c>
      <c r="B255" s="31"/>
      <c r="C255" s="31"/>
      <c r="D255" s="32"/>
      <c r="E255" s="99"/>
      <c r="G255" s="31"/>
      <c r="H255" s="31"/>
    </row>
    <row r="256" spans="1:31" ht="20.25" customHeight="1" x14ac:dyDescent="0.25">
      <c r="A256" s="57"/>
      <c r="B256" s="31"/>
      <c r="C256" s="31"/>
      <c r="D256" s="32"/>
      <c r="E256" s="99"/>
      <c r="G256" s="31"/>
      <c r="H256" s="31"/>
      <c r="AD256" s="9">
        <v>2</v>
      </c>
      <c r="AE256" s="9">
        <f>IF(AD256=1,0,IF(AD256=2,1, IF(AD256=3,2, IF(AD256=4,3,IF(AD256=5,4,IF(AD256=6,5))))))</f>
        <v>1</v>
      </c>
    </row>
    <row r="257" spans="1:31" ht="15" customHeight="1" x14ac:dyDescent="0.25">
      <c r="A257" s="57"/>
      <c r="B257" s="31"/>
      <c r="C257" s="31"/>
      <c r="D257" s="32"/>
      <c r="E257" s="99"/>
      <c r="G257" s="31"/>
      <c r="H257" s="31"/>
    </row>
    <row r="258" spans="1:31" ht="15" customHeight="1" x14ac:dyDescent="0.25">
      <c r="A258" s="59" t="s">
        <v>34</v>
      </c>
      <c r="B258" s="31"/>
      <c r="C258" s="31"/>
      <c r="D258" s="32"/>
      <c r="E258" s="99"/>
      <c r="G258" s="31"/>
      <c r="H258" s="31"/>
    </row>
    <row r="259" spans="1:31" ht="105.75" customHeight="1" x14ac:dyDescent="0.25">
      <c r="A259" s="370"/>
      <c r="B259" s="291"/>
      <c r="C259" s="291"/>
      <c r="D259" s="292"/>
      <c r="E259" s="61"/>
      <c r="G259" s="31"/>
      <c r="H259" s="31"/>
    </row>
    <row r="260" spans="1:31" ht="8.1" customHeight="1" x14ac:dyDescent="0.25">
      <c r="A260" s="57"/>
      <c r="B260" s="31"/>
      <c r="C260" s="31"/>
      <c r="D260" s="32"/>
      <c r="E260" s="99"/>
      <c r="G260" s="31"/>
      <c r="H260" s="31"/>
    </row>
    <row r="261" spans="1:31" ht="15" customHeight="1" x14ac:dyDescent="0.25">
      <c r="A261" s="70" t="s">
        <v>151</v>
      </c>
      <c r="B261" s="31"/>
      <c r="C261" s="31"/>
      <c r="D261" s="32"/>
      <c r="E261" s="99"/>
      <c r="G261" s="31"/>
      <c r="H261" s="31"/>
    </row>
    <row r="262" spans="1:31" ht="15" customHeight="1" x14ac:dyDescent="0.25">
      <c r="A262" s="70" t="s">
        <v>152</v>
      </c>
      <c r="B262" s="31"/>
      <c r="C262" s="31"/>
      <c r="D262" s="32"/>
      <c r="E262" s="99"/>
      <c r="G262" s="31"/>
      <c r="H262" s="31"/>
    </row>
    <row r="263" spans="1:31" ht="8.1" customHeight="1" x14ac:dyDescent="0.25">
      <c r="A263" s="70"/>
      <c r="B263" s="31"/>
      <c r="C263" s="31"/>
      <c r="D263" s="32"/>
      <c r="E263" s="99"/>
      <c r="G263" s="31"/>
      <c r="H263" s="31"/>
    </row>
    <row r="264" spans="1:31" ht="15" customHeight="1" x14ac:dyDescent="0.25">
      <c r="A264" s="54" t="s">
        <v>97</v>
      </c>
      <c r="B264" s="31"/>
      <c r="C264" s="31"/>
      <c r="D264" s="32"/>
      <c r="E264" s="99"/>
      <c r="G264" s="31"/>
      <c r="H264" s="31"/>
    </row>
    <row r="265" spans="1:31" ht="15" customHeight="1" x14ac:dyDescent="0.25">
      <c r="A265" s="54" t="s">
        <v>98</v>
      </c>
      <c r="B265" s="31"/>
      <c r="C265" s="31"/>
      <c r="D265" s="32"/>
      <c r="E265" s="99"/>
      <c r="G265" s="31"/>
      <c r="H265" s="31"/>
    </row>
    <row r="266" spans="1:31" ht="8.1" customHeight="1" x14ac:dyDescent="0.25">
      <c r="A266" s="54"/>
      <c r="B266" s="31"/>
      <c r="C266" s="31"/>
      <c r="D266" s="32"/>
      <c r="E266" s="99"/>
      <c r="G266" s="31"/>
      <c r="H266" s="31"/>
    </row>
    <row r="267" spans="1:31" ht="15" customHeight="1" x14ac:dyDescent="0.25">
      <c r="A267" s="59" t="s">
        <v>25</v>
      </c>
      <c r="B267" s="31"/>
      <c r="C267" s="31"/>
      <c r="D267" s="32"/>
      <c r="E267" s="99"/>
      <c r="G267" s="31"/>
      <c r="H267" s="31"/>
    </row>
    <row r="268" spans="1:31" ht="20.25" customHeight="1" x14ac:dyDescent="0.25">
      <c r="A268" s="57"/>
      <c r="B268" s="31"/>
      <c r="C268" s="31"/>
      <c r="D268" s="32"/>
      <c r="E268" s="99"/>
      <c r="G268" s="31"/>
      <c r="H268" s="31"/>
      <c r="AD268" s="9">
        <v>2</v>
      </c>
      <c r="AE268" s="9">
        <f>IF(AD268=1,0,IF(AD268=2,1, IF(AD268=3,2, IF(AD268=4,3,IF(AD268=5,4,IF(AD268=6,5))))))</f>
        <v>1</v>
      </c>
    </row>
    <row r="269" spans="1:31" ht="15" customHeight="1" x14ac:dyDescent="0.25">
      <c r="A269" s="57"/>
      <c r="B269" s="31"/>
      <c r="C269" s="31"/>
      <c r="D269" s="32"/>
      <c r="E269" s="99"/>
      <c r="G269" s="31"/>
      <c r="H269" s="31"/>
    </row>
    <row r="270" spans="1:31" ht="15" customHeight="1" x14ac:dyDescent="0.25">
      <c r="A270" s="59" t="s">
        <v>34</v>
      </c>
      <c r="B270" s="31"/>
      <c r="C270" s="31"/>
      <c r="D270" s="32"/>
      <c r="E270" s="99"/>
      <c r="G270" s="31"/>
      <c r="H270" s="31"/>
    </row>
    <row r="271" spans="1:31" ht="105.75" customHeight="1" x14ac:dyDescent="0.25">
      <c r="A271" s="370"/>
      <c r="B271" s="291"/>
      <c r="C271" s="291"/>
      <c r="D271" s="292"/>
      <c r="E271" s="61"/>
      <c r="G271" s="31"/>
      <c r="H271" s="31"/>
    </row>
    <row r="272" spans="1:31" ht="8.1" customHeight="1" x14ac:dyDescent="0.25">
      <c r="A272" s="57"/>
      <c r="B272" s="31"/>
      <c r="C272" s="31"/>
      <c r="D272" s="32"/>
      <c r="E272" s="99"/>
      <c r="G272" s="31"/>
      <c r="H272" s="31"/>
    </row>
    <row r="273" spans="1:31" ht="15" customHeight="1" x14ac:dyDescent="0.25">
      <c r="A273" s="70" t="s">
        <v>101</v>
      </c>
      <c r="B273" s="31"/>
      <c r="C273" s="31"/>
      <c r="D273" s="32"/>
      <c r="E273" s="99"/>
      <c r="G273" s="31"/>
      <c r="H273" s="31"/>
    </row>
    <row r="274" spans="1:31" ht="8.1" customHeight="1" x14ac:dyDescent="0.25">
      <c r="A274" s="70"/>
      <c r="B274" s="31"/>
      <c r="C274" s="31"/>
      <c r="D274" s="32"/>
      <c r="E274" s="99"/>
      <c r="G274" s="31"/>
      <c r="H274" s="31"/>
    </row>
    <row r="275" spans="1:31" ht="15" customHeight="1" x14ac:dyDescent="0.25">
      <c r="A275" s="54" t="s">
        <v>97</v>
      </c>
      <c r="B275" s="31"/>
      <c r="C275" s="31"/>
      <c r="D275" s="32"/>
      <c r="E275" s="99"/>
      <c r="G275" s="31"/>
      <c r="H275" s="31"/>
    </row>
    <row r="276" spans="1:31" ht="15" customHeight="1" x14ac:dyDescent="0.25">
      <c r="A276" s="54" t="s">
        <v>98</v>
      </c>
      <c r="B276" s="31"/>
      <c r="C276" s="31"/>
      <c r="D276" s="32"/>
      <c r="E276" s="99"/>
      <c r="G276" s="31"/>
      <c r="H276" s="31"/>
    </row>
    <row r="277" spans="1:31" ht="8.1" customHeight="1" x14ac:dyDescent="0.25">
      <c r="A277" s="54"/>
      <c r="B277" s="31"/>
      <c r="C277" s="31"/>
      <c r="D277" s="32"/>
      <c r="E277" s="99"/>
      <c r="G277" s="31"/>
      <c r="H277" s="31"/>
    </row>
    <row r="278" spans="1:31" ht="15" customHeight="1" x14ac:dyDescent="0.25">
      <c r="A278" s="59" t="s">
        <v>25</v>
      </c>
      <c r="B278" s="31"/>
      <c r="C278" s="31"/>
      <c r="D278" s="32"/>
      <c r="E278" s="99"/>
      <c r="G278" s="31"/>
      <c r="H278" s="31"/>
    </row>
    <row r="279" spans="1:31" ht="20.25" customHeight="1" x14ac:dyDescent="0.25">
      <c r="A279" s="57"/>
      <c r="B279" s="31"/>
      <c r="C279" s="31"/>
      <c r="D279" s="32"/>
      <c r="E279" s="99"/>
      <c r="G279" s="31"/>
      <c r="H279" s="31"/>
      <c r="AD279" s="9">
        <v>2</v>
      </c>
      <c r="AE279" s="9">
        <f>IF(AD279=1,0,IF(AD279=2,1, IF(AD279=3,2, IF(AD279=4,3,IF(AD279=5,4,IF(AD279=6,5))))))</f>
        <v>1</v>
      </c>
    </row>
    <row r="280" spans="1:31" ht="15" customHeight="1" x14ac:dyDescent="0.25">
      <c r="A280" s="57"/>
      <c r="B280" s="31"/>
      <c r="C280" s="31"/>
      <c r="D280" s="32"/>
      <c r="E280" s="99"/>
      <c r="G280" s="31"/>
      <c r="H280" s="31"/>
    </row>
    <row r="281" spans="1:31" ht="15" customHeight="1" x14ac:dyDescent="0.25">
      <c r="A281" s="59" t="s">
        <v>34</v>
      </c>
      <c r="B281" s="31"/>
      <c r="C281" s="31"/>
      <c r="D281" s="32"/>
      <c r="E281" s="99"/>
      <c r="G281" s="31"/>
      <c r="H281" s="31"/>
    </row>
    <row r="282" spans="1:31" ht="105.75" customHeight="1" x14ac:dyDescent="0.25">
      <c r="A282" s="370"/>
      <c r="B282" s="291"/>
      <c r="C282" s="291"/>
      <c r="D282" s="292"/>
      <c r="E282" s="61"/>
      <c r="G282" s="31"/>
      <c r="H282" s="31"/>
    </row>
    <row r="283" spans="1:31" ht="8.1" customHeight="1" x14ac:dyDescent="0.25">
      <c r="A283" s="57"/>
      <c r="B283" s="31"/>
      <c r="C283" s="31"/>
      <c r="D283" s="32"/>
      <c r="E283" s="99"/>
      <c r="G283" s="31"/>
      <c r="H283" s="31"/>
    </row>
    <row r="284" spans="1:31" ht="15" customHeight="1" x14ac:dyDescent="0.25">
      <c r="A284" s="70" t="s">
        <v>102</v>
      </c>
      <c r="B284" s="31"/>
      <c r="C284" s="31"/>
      <c r="D284" s="32"/>
      <c r="E284" s="99"/>
      <c r="G284" s="31"/>
      <c r="H284" s="31"/>
    </row>
    <row r="285" spans="1:31" ht="8.1" customHeight="1" x14ac:dyDescent="0.25">
      <c r="A285" s="70"/>
      <c r="B285" s="31"/>
      <c r="C285" s="31"/>
      <c r="D285" s="32"/>
      <c r="E285" s="99"/>
      <c r="G285" s="31"/>
      <c r="H285" s="31"/>
    </row>
    <row r="286" spans="1:31" ht="15" customHeight="1" x14ac:dyDescent="0.25">
      <c r="A286" s="54" t="s">
        <v>97</v>
      </c>
      <c r="B286" s="31"/>
      <c r="C286" s="31"/>
      <c r="D286" s="32"/>
      <c r="E286" s="99"/>
      <c r="G286" s="31"/>
      <c r="H286" s="31"/>
    </row>
    <row r="287" spans="1:31" ht="15" customHeight="1" x14ac:dyDescent="0.25">
      <c r="A287" s="54" t="s">
        <v>98</v>
      </c>
      <c r="B287" s="31"/>
      <c r="C287" s="31"/>
      <c r="D287" s="32"/>
      <c r="E287" s="99"/>
      <c r="G287" s="31"/>
      <c r="H287" s="31"/>
    </row>
    <row r="288" spans="1:31" ht="8.1" customHeight="1" x14ac:dyDescent="0.25">
      <c r="A288" s="54"/>
      <c r="B288" s="31"/>
      <c r="C288" s="31"/>
      <c r="D288" s="32"/>
      <c r="E288" s="99"/>
      <c r="G288" s="31"/>
      <c r="H288" s="31"/>
    </row>
    <row r="289" spans="1:31" ht="15" customHeight="1" x14ac:dyDescent="0.25">
      <c r="A289" s="59" t="s">
        <v>25</v>
      </c>
      <c r="B289" s="31"/>
      <c r="C289" s="31"/>
      <c r="D289" s="32"/>
      <c r="E289" s="99"/>
      <c r="G289" s="31"/>
      <c r="H289" s="31"/>
    </row>
    <row r="290" spans="1:31" ht="20.25" customHeight="1" x14ac:dyDescent="0.25">
      <c r="A290" s="57"/>
      <c r="B290" s="31"/>
      <c r="C290" s="31"/>
      <c r="D290" s="32"/>
      <c r="E290" s="99"/>
      <c r="G290" s="31"/>
      <c r="H290" s="31"/>
      <c r="AD290" s="9">
        <v>2</v>
      </c>
      <c r="AE290" s="9">
        <f>IF(AD290=1,0,IF(AD290=2,1, IF(AD290=3,2, IF(AD290=4,3,IF(AD290=5,4,IF(AD290=6,5))))))</f>
        <v>1</v>
      </c>
    </row>
    <row r="291" spans="1:31" ht="15" customHeight="1" x14ac:dyDescent="0.25">
      <c r="A291" s="57"/>
      <c r="B291" s="31"/>
      <c r="C291" s="31"/>
      <c r="D291" s="32"/>
      <c r="E291" s="99"/>
      <c r="G291" s="31"/>
      <c r="H291" s="31"/>
    </row>
    <row r="292" spans="1:31" ht="15" customHeight="1" x14ac:dyDescent="0.25">
      <c r="A292" s="59" t="s">
        <v>34</v>
      </c>
      <c r="B292" s="31"/>
      <c r="C292" s="31"/>
      <c r="D292" s="32"/>
      <c r="E292" s="99"/>
      <c r="G292" s="31"/>
      <c r="H292" s="31"/>
    </row>
    <row r="293" spans="1:31" ht="105.75" customHeight="1" x14ac:dyDescent="0.25">
      <c r="A293" s="370"/>
      <c r="B293" s="291"/>
      <c r="C293" s="291"/>
      <c r="D293" s="292"/>
      <c r="E293" s="61"/>
      <c r="G293" s="31"/>
      <c r="H293" s="31"/>
    </row>
    <row r="294" spans="1:31" ht="8.1" customHeight="1" x14ac:dyDescent="0.25">
      <c r="A294" s="57"/>
      <c r="B294" s="31"/>
      <c r="C294" s="31"/>
      <c r="D294" s="32"/>
      <c r="E294" s="99"/>
      <c r="G294" s="31"/>
      <c r="H294" s="31"/>
    </row>
    <row r="295" spans="1:31" ht="15" customHeight="1" x14ac:dyDescent="0.25">
      <c r="A295" s="70" t="s">
        <v>153</v>
      </c>
      <c r="B295" s="31"/>
      <c r="C295" s="31"/>
      <c r="D295" s="32"/>
      <c r="E295" s="99"/>
      <c r="G295" s="31"/>
      <c r="H295" s="31"/>
    </row>
    <row r="296" spans="1:31" ht="15" customHeight="1" x14ac:dyDescent="0.25">
      <c r="A296" s="70" t="s">
        <v>154</v>
      </c>
      <c r="B296" s="31"/>
      <c r="C296" s="31"/>
      <c r="D296" s="32"/>
      <c r="E296" s="99"/>
      <c r="G296" s="31"/>
      <c r="H296" s="31"/>
    </row>
    <row r="297" spans="1:31" ht="8.1" customHeight="1" x14ac:dyDescent="0.25">
      <c r="A297" s="70"/>
      <c r="B297" s="31"/>
      <c r="C297" s="31"/>
      <c r="D297" s="32"/>
      <c r="E297" s="99"/>
      <c r="G297" s="31"/>
      <c r="H297" s="31"/>
    </row>
    <row r="298" spans="1:31" ht="15" customHeight="1" x14ac:dyDescent="0.25">
      <c r="A298" s="54" t="s">
        <v>97</v>
      </c>
      <c r="B298" s="31"/>
      <c r="C298" s="31"/>
      <c r="D298" s="32"/>
      <c r="E298" s="99"/>
      <c r="G298" s="31"/>
      <c r="H298" s="31"/>
    </row>
    <row r="299" spans="1:31" ht="15" customHeight="1" x14ac:dyDescent="0.25">
      <c r="A299" s="54" t="s">
        <v>98</v>
      </c>
      <c r="B299" s="31"/>
      <c r="C299" s="31"/>
      <c r="D299" s="32"/>
      <c r="E299" s="99"/>
      <c r="G299" s="31"/>
      <c r="H299" s="31"/>
    </row>
    <row r="300" spans="1:31" ht="8.1" customHeight="1" x14ac:dyDescent="0.25">
      <c r="A300" s="54"/>
      <c r="B300" s="31"/>
      <c r="C300" s="31"/>
      <c r="D300" s="32"/>
      <c r="E300" s="99"/>
      <c r="G300" s="31"/>
      <c r="H300" s="31"/>
    </row>
    <row r="301" spans="1:31" ht="15" customHeight="1" x14ac:dyDescent="0.25">
      <c r="A301" s="59" t="s">
        <v>25</v>
      </c>
      <c r="B301" s="31"/>
      <c r="C301" s="31"/>
      <c r="D301" s="32"/>
      <c r="E301" s="99"/>
      <c r="G301" s="31"/>
      <c r="H301" s="31"/>
    </row>
    <row r="302" spans="1:31" ht="20.25" customHeight="1" x14ac:dyDescent="0.25">
      <c r="A302" s="57"/>
      <c r="B302" s="31"/>
      <c r="C302" s="31"/>
      <c r="D302" s="32"/>
      <c r="E302" s="99"/>
      <c r="G302" s="31"/>
      <c r="H302" s="31"/>
      <c r="AD302" s="9">
        <v>2</v>
      </c>
      <c r="AE302" s="9">
        <f>IF(AD302=1,0,IF(AD302=2,1, IF(AD302=3,2, IF(AD302=4,3,IF(AD302=5,4,IF(AD302=6,5))))))</f>
        <v>1</v>
      </c>
    </row>
    <row r="303" spans="1:31" ht="15" customHeight="1" x14ac:dyDescent="0.25">
      <c r="A303" s="57"/>
      <c r="B303" s="31"/>
      <c r="C303" s="31"/>
      <c r="D303" s="32"/>
      <c r="E303" s="99"/>
      <c r="G303" s="31"/>
      <c r="H303" s="31"/>
    </row>
    <row r="304" spans="1:31" ht="15" customHeight="1" x14ac:dyDescent="0.25">
      <c r="A304" s="59" t="s">
        <v>34</v>
      </c>
      <c r="B304" s="31"/>
      <c r="C304" s="31"/>
      <c r="D304" s="32"/>
      <c r="E304" s="99"/>
      <c r="G304" s="31"/>
      <c r="H304" s="31"/>
    </row>
    <row r="305" spans="1:31" ht="105.75" customHeight="1" x14ac:dyDescent="0.25">
      <c r="A305" s="370"/>
      <c r="B305" s="291"/>
      <c r="C305" s="291"/>
      <c r="D305" s="292"/>
      <c r="E305" s="61"/>
      <c r="G305" s="31"/>
      <c r="H305" s="31"/>
    </row>
    <row r="306" spans="1:31" ht="8.1" customHeight="1" x14ac:dyDescent="0.25">
      <c r="A306" s="57"/>
      <c r="B306" s="31"/>
      <c r="C306" s="31"/>
      <c r="D306" s="32"/>
      <c r="E306" s="99"/>
      <c r="G306" s="31"/>
      <c r="H306" s="31"/>
    </row>
    <row r="307" spans="1:31" ht="15" customHeight="1" x14ac:dyDescent="0.25">
      <c r="A307" s="70" t="s">
        <v>103</v>
      </c>
      <c r="B307" s="31"/>
      <c r="C307" s="31"/>
      <c r="D307" s="32"/>
      <c r="E307" s="99"/>
      <c r="G307" s="31"/>
      <c r="H307" s="31"/>
    </row>
    <row r="308" spans="1:31" ht="8.1" customHeight="1" x14ac:dyDescent="0.25">
      <c r="A308" s="70"/>
      <c r="B308" s="31"/>
      <c r="C308" s="31"/>
      <c r="D308" s="32"/>
      <c r="E308" s="99"/>
      <c r="G308" s="31"/>
      <c r="H308" s="31"/>
    </row>
    <row r="309" spans="1:31" ht="15" customHeight="1" x14ac:dyDescent="0.25">
      <c r="A309" s="54" t="s">
        <v>97</v>
      </c>
      <c r="B309" s="31"/>
      <c r="C309" s="31"/>
      <c r="D309" s="32"/>
      <c r="E309" s="99"/>
      <c r="G309" s="31"/>
      <c r="H309" s="31"/>
    </row>
    <row r="310" spans="1:31" ht="15" customHeight="1" x14ac:dyDescent="0.25">
      <c r="A310" s="54" t="s">
        <v>98</v>
      </c>
      <c r="B310" s="31"/>
      <c r="C310" s="31"/>
      <c r="D310" s="32"/>
      <c r="E310" s="99"/>
      <c r="G310" s="31"/>
      <c r="H310" s="31"/>
    </row>
    <row r="311" spans="1:31" ht="8.1" customHeight="1" x14ac:dyDescent="0.25">
      <c r="A311" s="54"/>
      <c r="B311" s="31"/>
      <c r="C311" s="31"/>
      <c r="D311" s="32"/>
      <c r="E311" s="99"/>
      <c r="G311" s="31"/>
      <c r="H311" s="31"/>
    </row>
    <row r="312" spans="1:31" ht="15" customHeight="1" x14ac:dyDescent="0.25">
      <c r="A312" s="59" t="s">
        <v>25</v>
      </c>
      <c r="B312" s="31"/>
      <c r="C312" s="31"/>
      <c r="D312" s="32"/>
      <c r="E312" s="99"/>
      <c r="G312" s="31"/>
      <c r="H312" s="31"/>
    </row>
    <row r="313" spans="1:31" ht="20.25" customHeight="1" x14ac:dyDescent="0.25">
      <c r="A313" s="57"/>
      <c r="B313" s="31"/>
      <c r="C313" s="31"/>
      <c r="D313" s="32"/>
      <c r="E313" s="99"/>
      <c r="G313" s="31"/>
      <c r="H313" s="31"/>
      <c r="AD313" s="9">
        <v>2</v>
      </c>
      <c r="AE313" s="9">
        <f>IF(AD313=1,0,IF(AD313=2,1, IF(AD313=3,2, IF(AD313=4,3,IF(AD313=5,4,IF(AD313=6,5))))))</f>
        <v>1</v>
      </c>
    </row>
    <row r="314" spans="1:31" ht="15" customHeight="1" x14ac:dyDescent="0.25">
      <c r="A314" s="57"/>
      <c r="B314" s="31"/>
      <c r="C314" s="31"/>
      <c r="D314" s="32"/>
      <c r="E314" s="99"/>
      <c r="G314" s="31"/>
      <c r="H314" s="31"/>
    </row>
    <row r="315" spans="1:31" ht="15" customHeight="1" x14ac:dyDescent="0.25">
      <c r="A315" s="59" t="s">
        <v>34</v>
      </c>
      <c r="B315" s="31"/>
      <c r="C315" s="31"/>
      <c r="D315" s="32"/>
      <c r="E315" s="99"/>
      <c r="G315" s="31"/>
      <c r="H315" s="31"/>
    </row>
    <row r="316" spans="1:31" ht="105.75" customHeight="1" x14ac:dyDescent="0.25">
      <c r="A316" s="370"/>
      <c r="B316" s="291"/>
      <c r="C316" s="291"/>
      <c r="D316" s="292"/>
      <c r="E316" s="61"/>
      <c r="G316" s="31"/>
      <c r="H316" s="31"/>
    </row>
    <row r="317" spans="1:31" ht="15" customHeight="1" x14ac:dyDescent="0.25">
      <c r="A317" s="371"/>
      <c r="B317" s="13"/>
      <c r="C317" s="13"/>
      <c r="D317" s="14"/>
      <c r="E317" s="105"/>
      <c r="G317" s="31"/>
      <c r="H317" s="31"/>
    </row>
    <row r="318" spans="1:31" ht="18" x14ac:dyDescent="0.25">
      <c r="A318" s="50" t="s">
        <v>104</v>
      </c>
      <c r="B318" s="31"/>
      <c r="C318" s="31"/>
      <c r="D318" s="32"/>
      <c r="E318" s="99"/>
      <c r="F318" s="31"/>
      <c r="G318" s="44"/>
      <c r="H318"/>
      <c r="I318" s="44"/>
      <c r="J318" s="44"/>
      <c r="K318" s="44"/>
      <c r="L318" s="44"/>
      <c r="M318" s="44"/>
      <c r="N318" s="44"/>
      <c r="O318" s="31"/>
      <c r="P318" s="31"/>
      <c r="Q318" s="31"/>
      <c r="R318" s="31"/>
      <c r="S318" s="31"/>
      <c r="T318" s="31"/>
      <c r="U318" s="31"/>
      <c r="V318" s="31"/>
      <c r="W318" s="31"/>
      <c r="X318" s="31"/>
      <c r="Y318" s="31"/>
      <c r="Z318" s="31"/>
    </row>
    <row r="319" spans="1:31" ht="8.1" customHeight="1" x14ac:dyDescent="0.25">
      <c r="A319" s="57"/>
      <c r="B319" s="31"/>
      <c r="C319" s="31"/>
      <c r="D319" s="32"/>
      <c r="E319" s="99"/>
      <c r="F319" s="31"/>
      <c r="G319"/>
      <c r="H319"/>
      <c r="I319"/>
      <c r="J319"/>
      <c r="K319"/>
      <c r="L319"/>
      <c r="M319"/>
      <c r="N319"/>
      <c r="W319" s="31"/>
      <c r="X319" s="31"/>
    </row>
    <row r="320" spans="1:31" x14ac:dyDescent="0.25">
      <c r="A320" s="372" t="s">
        <v>196</v>
      </c>
      <c r="B320" s="135"/>
      <c r="C320" s="135"/>
      <c r="D320" s="32"/>
      <c r="E320" s="99"/>
      <c r="F320" s="31"/>
      <c r="G320"/>
      <c r="H320"/>
      <c r="W320" s="31"/>
      <c r="X320" s="31"/>
    </row>
    <row r="321" spans="1:28" ht="8.1" customHeight="1" x14ac:dyDescent="0.25">
      <c r="A321" s="57"/>
      <c r="B321" s="31"/>
      <c r="C321" s="31"/>
      <c r="D321" s="32"/>
      <c r="E321" s="99"/>
      <c r="F321" s="31"/>
      <c r="G321"/>
      <c r="H321"/>
      <c r="W321" s="31"/>
      <c r="X321" s="31"/>
    </row>
    <row r="322" spans="1:28" ht="81" customHeight="1" x14ac:dyDescent="0.25">
      <c r="A322" s="373" t="s">
        <v>286</v>
      </c>
      <c r="B322" s="336"/>
      <c r="C322" s="336"/>
      <c r="D322" s="336"/>
      <c r="E322" s="337"/>
      <c r="F322" s="31"/>
      <c r="G322"/>
      <c r="H322"/>
      <c r="W322" s="31"/>
      <c r="X322" s="31"/>
    </row>
    <row r="323" spans="1:28" ht="8.1" customHeight="1" x14ac:dyDescent="0.25">
      <c r="A323" s="374"/>
      <c r="B323" s="123"/>
      <c r="C323" s="123"/>
      <c r="D323" s="123"/>
      <c r="E323" s="227"/>
      <c r="F323" s="31"/>
      <c r="G323"/>
      <c r="H323"/>
      <c r="T323" s="31"/>
      <c r="U323" s="31"/>
      <c r="V323" s="31"/>
      <c r="W323" s="31"/>
      <c r="X323" s="31"/>
    </row>
    <row r="324" spans="1:28" ht="24.95" customHeight="1" x14ac:dyDescent="0.25">
      <c r="A324" s="375" t="s">
        <v>266</v>
      </c>
      <c r="B324" s="123"/>
      <c r="C324" s="287" t="s">
        <v>254</v>
      </c>
      <c r="D324" s="123"/>
      <c r="E324" s="227"/>
      <c r="F324" s="31"/>
      <c r="G324"/>
      <c r="H324"/>
      <c r="T324" s="31"/>
      <c r="U324" s="31"/>
      <c r="V324" s="31"/>
      <c r="W324" s="31"/>
      <c r="X324" s="31"/>
    </row>
    <row r="325" spans="1:28" ht="8.1" customHeight="1" x14ac:dyDescent="0.25">
      <c r="A325" s="374"/>
      <c r="B325" s="123"/>
      <c r="C325" s="123"/>
      <c r="D325" s="123"/>
      <c r="E325" s="227"/>
      <c r="F325" s="31"/>
      <c r="G325"/>
      <c r="H325"/>
      <c r="T325" s="31"/>
      <c r="U325" s="31"/>
      <c r="V325" s="31"/>
      <c r="W325" s="31"/>
      <c r="X325" s="31"/>
    </row>
    <row r="326" spans="1:28" ht="27.6" customHeight="1" x14ac:dyDescent="0.25">
      <c r="A326" s="376" t="s">
        <v>385</v>
      </c>
      <c r="B326" s="338"/>
      <c r="C326" s="338"/>
      <c r="D326" s="338"/>
      <c r="E326" s="339"/>
      <c r="H326"/>
      <c r="J326" s="122"/>
      <c r="K326" s="119"/>
      <c r="L326" s="122"/>
      <c r="W326" s="31"/>
      <c r="X326" s="31"/>
    </row>
    <row r="327" spans="1:28" ht="8.1" customHeight="1" x14ac:dyDescent="0.25">
      <c r="A327" s="377"/>
      <c r="B327" s="31"/>
      <c r="C327" s="31"/>
      <c r="D327" s="32"/>
      <c r="E327" s="99"/>
      <c r="H327"/>
      <c r="J327" s="122"/>
      <c r="K327" s="119"/>
      <c r="L327" s="122"/>
      <c r="W327" s="31"/>
      <c r="X327" s="31"/>
    </row>
    <row r="328" spans="1:28" s="232" customFormat="1" ht="15" customHeight="1" x14ac:dyDescent="0.25">
      <c r="A328" s="378" t="s">
        <v>28</v>
      </c>
      <c r="B328" s="229" t="s">
        <v>198</v>
      </c>
      <c r="C328" s="379"/>
      <c r="D328" s="228" t="s">
        <v>199</v>
      </c>
      <c r="E328" s="230"/>
      <c r="F328" s="231"/>
      <c r="G328" s="231"/>
      <c r="H328"/>
      <c r="I328" s="231"/>
      <c r="J328" s="231"/>
      <c r="L328" s="233"/>
      <c r="W328" s="234"/>
      <c r="X328" s="234"/>
    </row>
    <row r="329" spans="1:28" ht="13.5" customHeight="1" x14ac:dyDescent="0.25">
      <c r="A329" s="380">
        <v>2021</v>
      </c>
      <c r="B329" s="334" t="str" cm="1">
        <f t="array" ref="B329">IF(
    MIN(
        COUNTIF('3.2.1 Dateneingabe'!$L$2:$L$23,
                 {"Low";"Basic";"Medium";"High";"Very High";"Datentarif"})
    )&gt;0,
    "Anforderungen erfüllt",
    "Anforderungen nicht erfüllt"
)</f>
        <v>Anforderungen nicht erfüllt</v>
      </c>
      <c r="C329" s="335"/>
      <c r="D329" s="330" t="str" cm="1">
        <f t="array" ref="D329">IF(
    MIN(
        COUNTIF('3.2.1 Dateneingabe'!$L$2:$L$23,
                 {"Low";"Basic";"Medium";"High";"Very High";"Datentarif"})
    )&gt;0,
    "",
    _xlfn.TEXTJOIN(", ",
                  TRUE,
                  IF(
                      COUNTIF('3.2.1 Dateneingabe'!$L$2:$L$23,
                                {"Low";"Basic";"Medium";"High";"Very High";"Datentarif"})=0,
                      {"Low";"Basic";"Medium";"High";"Very High";"Datentarif"},
                      "")
                 )
   )</f>
        <v>Low, Basic, Medium, High, Very High, Datentarif</v>
      </c>
      <c r="E329" s="331"/>
      <c r="F329" s="187"/>
      <c r="G329" s="188"/>
      <c r="H329"/>
      <c r="I329" s="188"/>
      <c r="J329" s="187"/>
      <c r="K329" s="119"/>
      <c r="L329" s="122"/>
      <c r="W329" s="31"/>
      <c r="X329" s="31"/>
    </row>
    <row r="330" spans="1:28" ht="13.5" customHeight="1" x14ac:dyDescent="0.25">
      <c r="A330" s="381">
        <v>2022</v>
      </c>
      <c r="B330" s="334" t="str" cm="1">
        <f t="array" ref="B330">IF(
    MIN(
        COUNTIF('3.2.1 Dateneingabe'!$L$24:$L$45,
                 {"Low";"Basic";"Medium";"High";"Very High";"Datentarif"})
    )&gt;0,
    "Anforderungen erfüllt",
    "Anforderungen nicht erfüllt"
)</f>
        <v>Anforderungen nicht erfüllt</v>
      </c>
      <c r="C330" s="335"/>
      <c r="D330" s="332" t="str" cm="1">
        <f t="array" ref="D330">IF(
    MIN(
        COUNTIF('3.2.1 Dateneingabe'!$L$24:$L$45,
                 {"Low";"Basic";"Medium";"High";"Very High";"Datentarif"})
    )&gt;0,
    "",
    _xlfn.TEXTJOIN(", ",
                  TRUE,
                  IF(
                      COUNTIF('3.2.1 Dateneingabe'!$L$24:$L$45,
                                {"Low";"Basic";"Medium";"High";"Very High";"Datentarif"})=0,
                      {"Low";"Basic";"Medium";"High";"Very High";"Datentarif"},
                      "")
                 )
   )</f>
        <v>Low, Basic, Medium, High, Very High, Datentarif</v>
      </c>
      <c r="E330" s="333"/>
      <c r="F330" s="187"/>
      <c r="G330" s="188"/>
      <c r="H330"/>
      <c r="I330" s="188"/>
      <c r="J330" s="187"/>
      <c r="K330" s="119"/>
      <c r="L330" s="122"/>
      <c r="W330" s="31"/>
      <c r="X330" s="31"/>
    </row>
    <row r="331" spans="1:28" ht="13.5" customHeight="1" x14ac:dyDescent="0.25">
      <c r="A331" s="381">
        <v>2023</v>
      </c>
      <c r="B331" s="334" t="str" cm="1">
        <f t="array" ref="B331">IF(
    MIN(
        COUNTIF('3.2.1 Dateneingabe'!$L$46:$L$67,
                 {"Low";"Basic";"Medium";"High";"Very High";"Datentarif"})
    )&gt;0,
    "Anforderungen erfüllt",
    "Anforderungen nicht erfüllt"
)</f>
        <v>Anforderungen nicht erfüllt</v>
      </c>
      <c r="C331" s="335"/>
      <c r="D331" s="332" t="str" cm="1">
        <f t="array" ref="D331">IF(
    MIN(
        COUNTIF('3.2.1 Dateneingabe'!$L$46:$L$67,
                 {"Low";"Basic";"Medium";"High";"Very High";"Datentarif"})
    )&gt;0,
    "",
    _xlfn.TEXTJOIN(", ",
                  TRUE,
                  IF(
                      COUNTIF('3.2.1 Dateneingabe'!$L$46:$L$67,
                                {"Low";"Basic";"Medium";"High";"Very High";"Datentarif"})=0,
                      {"Low";"Basic";"Medium";"High";"Very High";"Datentarif"},
                      "")
                 )
   )</f>
        <v>Low, Basic, Medium, High, Very High, Datentarif</v>
      </c>
      <c r="E331" s="333"/>
      <c r="F331" s="187"/>
      <c r="G331" s="188"/>
      <c r="H331"/>
      <c r="I331" s="188"/>
      <c r="J331" s="187"/>
      <c r="K331" s="119"/>
      <c r="L331" s="122"/>
      <c r="W331" s="31"/>
      <c r="X331" s="31"/>
    </row>
    <row r="332" spans="1:28" ht="13.5" customHeight="1" x14ac:dyDescent="0.25">
      <c r="A332" s="381">
        <v>2024</v>
      </c>
      <c r="B332" s="334" t="str" cm="1">
        <f t="array" ref="B332">IF(
    MIN(
        COUNTIF('3.2.1 Dateneingabe'!$L$68:$L$89,
                 {"Low";"Basic";"Medium";"High";"Very High";"Datentarif"})
    )&gt;0,
    "Anforderungen erfüllt",
    "Anforderungen nicht erfüllt"
)</f>
        <v>Anforderungen nicht erfüllt</v>
      </c>
      <c r="C332" s="335"/>
      <c r="D332" s="332" t="str" cm="1">
        <f t="array" ref="D332">IF(
    MIN(
        COUNTIF('3.2.1 Dateneingabe'!$L$68:$L$89,
                 {"Low";"Basic";"Medium";"High";"Very High";"Datentarif"})
    )&gt;0,
    "",
    _xlfn.TEXTJOIN(", ",
                  TRUE,
                  IF(
                      COUNTIF('3.2.1 Dateneingabe'!$L$68:$L$89,
                                {"Low";"Basic";"Medium";"High";"Very High";"Datentarif"})=0,
                      {"Low";"Basic";"Medium";"High";"Very High";"Datentarif"},
                      "")
                 )
   )</f>
        <v>Low, Basic, Medium, High, Very High, Datentarif</v>
      </c>
      <c r="E332" s="333"/>
      <c r="F332" s="187"/>
      <c r="G332" s="188"/>
      <c r="H332"/>
      <c r="I332" s="188"/>
      <c r="J332" s="187"/>
      <c r="K332" s="119"/>
      <c r="L332" s="122"/>
      <c r="W332" s="31"/>
      <c r="X332" s="31"/>
    </row>
    <row r="333" spans="1:28" ht="13.5" customHeight="1" x14ac:dyDescent="0.25">
      <c r="A333" s="381">
        <v>2025</v>
      </c>
      <c r="B333" s="334" t="str" cm="1">
        <f t="array" ref="B333">IF(
    MIN(
        COUNTIF('3.2.1 Dateneingabe'!$L$90:$L$111,
                 {"Low";"Basic";"Medium";"High";"Very High";"Datentarif"})
    )&gt;0,
    "Anforderungen erfüllt",
    "Anforderungen nicht erfüllt"
)</f>
        <v>Anforderungen nicht erfüllt</v>
      </c>
      <c r="C333" s="335"/>
      <c r="D333" s="332" t="str" cm="1">
        <f t="array" ref="D333">IF(
    MIN(
        COUNTIF('3.2.1 Dateneingabe'!$L$90:$L$111,
                 {"Low";"Basic";"Medium";"High";"Very High";"Datentarif"})
    )&gt;0,
    "",
    _xlfn.TEXTJOIN(", ",
                  TRUE,
                  IF(
                      COUNTIF('3.2.1 Dateneingabe'!$L$90:$L$111,
                                {"Low";"Basic";"Medium";"High";"Very High";"Datentarif"})=0,
                      {"Low";"Basic";"Medium";"High";"Very High";"Datentarif"},
                      "")
                 )
   )</f>
        <v>Low, Basic, Medium, High, Very High, Datentarif</v>
      </c>
      <c r="E333" s="333"/>
      <c r="F333" s="187"/>
      <c r="G333" s="188"/>
      <c r="H333"/>
      <c r="I333" s="188"/>
      <c r="J333" s="187"/>
      <c r="K333" s="119"/>
      <c r="L333" s="122"/>
      <c r="W333" s="31"/>
      <c r="X333" s="31"/>
    </row>
    <row r="334" spans="1:28" customFormat="1" ht="8.1" customHeight="1" x14ac:dyDescent="0.25">
      <c r="A334" s="164"/>
      <c r="B334" s="124"/>
      <c r="C334" s="124"/>
      <c r="D334" s="124"/>
      <c r="E334" s="235"/>
      <c r="F334" s="187"/>
      <c r="G334" s="124"/>
      <c r="I334" s="187"/>
      <c r="J334" s="187"/>
      <c r="K334" s="44"/>
      <c r="L334" s="44"/>
      <c r="M334" s="44"/>
      <c r="N334" s="44"/>
      <c r="O334" s="44"/>
      <c r="P334" s="44"/>
      <c r="Q334" s="44"/>
      <c r="R334" s="44"/>
      <c r="S334" s="44"/>
      <c r="T334" s="44"/>
      <c r="U334" s="44"/>
      <c r="V334" s="44"/>
      <c r="W334" s="44"/>
      <c r="X334" s="44"/>
    </row>
    <row r="335" spans="1:28" customFormat="1" ht="8.1" customHeight="1" x14ac:dyDescent="0.25">
      <c r="A335" s="382"/>
      <c r="B335" s="137"/>
      <c r="C335" s="137"/>
      <c r="D335" s="137"/>
      <c r="E335" s="226"/>
      <c r="F335" s="44"/>
      <c r="G335" s="44"/>
      <c r="I335" s="44"/>
      <c r="J335" s="44"/>
      <c r="K335" s="44"/>
      <c r="L335" s="44"/>
      <c r="M335" s="44"/>
      <c r="N335" s="44"/>
      <c r="O335" s="44"/>
      <c r="P335" s="44"/>
      <c r="Q335" s="44"/>
      <c r="R335" s="44"/>
      <c r="S335" s="44"/>
      <c r="T335" s="44"/>
      <c r="U335" s="44"/>
      <c r="V335" s="44"/>
      <c r="W335" s="44"/>
      <c r="X335" s="44"/>
      <c r="Y335" s="44"/>
      <c r="Z335" s="44"/>
    </row>
    <row r="336" spans="1:28" ht="15" customHeight="1" x14ac:dyDescent="0.25">
      <c r="A336" s="372" t="s">
        <v>200</v>
      </c>
      <c r="B336" s="135"/>
      <c r="C336" s="31"/>
      <c r="D336" s="32"/>
      <c r="E336" s="99"/>
      <c r="F336" s="62"/>
      <c r="G336" s="31"/>
      <c r="H336"/>
      <c r="I336" s="31"/>
      <c r="J336" s="236"/>
      <c r="K336" s="237"/>
      <c r="L336" s="236"/>
      <c r="M336" s="31"/>
      <c r="N336" s="31"/>
      <c r="O336" s="31"/>
      <c r="P336" s="31"/>
      <c r="Q336" s="31"/>
      <c r="R336" s="31"/>
      <c r="S336" s="31"/>
      <c r="T336" s="31"/>
      <c r="U336" s="31"/>
      <c r="V336" s="31"/>
      <c r="W336" s="31"/>
      <c r="X336" s="31"/>
      <c r="Y336" s="31"/>
      <c r="Z336" s="31"/>
      <c r="AA336" s="31"/>
      <c r="AB336" s="31"/>
    </row>
    <row r="337" spans="1:28" ht="8.1" customHeight="1" x14ac:dyDescent="0.25">
      <c r="A337" s="62"/>
      <c r="B337" s="31"/>
      <c r="C337" s="31"/>
      <c r="D337" s="32"/>
      <c r="E337" s="99"/>
      <c r="F337" s="62"/>
      <c r="G337" s="31"/>
      <c r="H337"/>
      <c r="I337" s="31"/>
      <c r="J337" s="236"/>
      <c r="K337" s="237"/>
      <c r="L337" s="236"/>
      <c r="M337" s="31"/>
      <c r="N337" s="31"/>
      <c r="O337" s="31"/>
      <c r="P337" s="31"/>
      <c r="Q337" s="31"/>
      <c r="R337" s="31"/>
      <c r="S337" s="31"/>
      <c r="T337" s="31"/>
      <c r="U337" s="31"/>
      <c r="V337" s="31"/>
      <c r="W337" s="31"/>
      <c r="X337" s="31"/>
      <c r="Y337" s="31"/>
      <c r="Z337" s="31"/>
      <c r="AA337" s="31"/>
      <c r="AB337" s="31"/>
    </row>
    <row r="338" spans="1:28" ht="50.25" customHeight="1" x14ac:dyDescent="0.25">
      <c r="A338" s="373" t="s">
        <v>280</v>
      </c>
      <c r="B338" s="336"/>
      <c r="C338" s="336"/>
      <c r="D338" s="336"/>
      <c r="E338" s="337"/>
      <c r="F338" s="62"/>
      <c r="G338" s="31"/>
      <c r="H338"/>
      <c r="I338" s="31"/>
      <c r="J338" s="236"/>
      <c r="K338" s="237"/>
      <c r="L338" s="236"/>
      <c r="M338" s="31"/>
      <c r="N338" s="31"/>
      <c r="O338" s="31"/>
      <c r="P338" s="31"/>
      <c r="Q338" s="31"/>
      <c r="R338" s="31"/>
      <c r="S338" s="31"/>
      <c r="T338" s="31"/>
      <c r="U338" s="31"/>
      <c r="V338" s="31"/>
      <c r="W338" s="31"/>
      <c r="X338" s="31"/>
      <c r="Y338" s="31"/>
      <c r="Z338" s="31"/>
      <c r="AA338" s="31"/>
      <c r="AB338" s="31"/>
    </row>
    <row r="339" spans="1:28" ht="8.1" customHeight="1" x14ac:dyDescent="0.25">
      <c r="A339" s="383"/>
      <c r="B339" s="31"/>
      <c r="C339" s="31"/>
      <c r="D339" s="32"/>
      <c r="E339" s="99"/>
      <c r="F339" s="62"/>
      <c r="G339" s="31"/>
      <c r="H339"/>
      <c r="I339" s="31"/>
      <c r="J339" s="236"/>
      <c r="K339" s="237"/>
      <c r="L339" s="236"/>
      <c r="M339" s="31"/>
      <c r="N339" s="31"/>
      <c r="O339" s="31"/>
      <c r="P339" s="31"/>
      <c r="Q339" s="31"/>
      <c r="R339" s="31"/>
      <c r="S339" s="31"/>
      <c r="T339" s="31"/>
      <c r="U339" s="31"/>
      <c r="V339" s="31"/>
      <c r="W339" s="31"/>
      <c r="X339" s="31"/>
      <c r="Y339" s="31"/>
      <c r="Z339" s="31"/>
      <c r="AA339" s="31"/>
      <c r="AB339" s="31"/>
    </row>
    <row r="340" spans="1:28" ht="24.95" customHeight="1" x14ac:dyDescent="0.25">
      <c r="A340" s="375" t="s">
        <v>277</v>
      </c>
      <c r="B340" s="31"/>
      <c r="C340" s="287" t="s">
        <v>254</v>
      </c>
      <c r="D340" s="32"/>
      <c r="E340" s="99"/>
      <c r="F340" s="62"/>
      <c r="G340" s="31"/>
      <c r="H340"/>
      <c r="I340" s="31"/>
      <c r="J340" s="236"/>
      <c r="K340" s="237"/>
      <c r="L340" s="236"/>
      <c r="M340" s="31"/>
      <c r="N340" s="31"/>
      <c r="O340" s="31"/>
      <c r="P340" s="31"/>
      <c r="Q340" s="31"/>
      <c r="R340" s="31"/>
      <c r="S340" s="31"/>
      <c r="T340" s="31"/>
      <c r="U340" s="31"/>
      <c r="V340" s="31"/>
      <c r="W340" s="31"/>
      <c r="X340" s="31"/>
      <c r="Y340" s="31"/>
      <c r="Z340" s="31"/>
      <c r="AA340" s="31"/>
      <c r="AB340" s="31"/>
    </row>
    <row r="341" spans="1:28" ht="8.1" customHeight="1" x14ac:dyDescent="0.25">
      <c r="A341" s="384"/>
      <c r="B341" s="89"/>
      <c r="C341" s="89"/>
      <c r="D341" s="90"/>
      <c r="E341" s="106"/>
      <c r="F341" s="62"/>
      <c r="G341" s="31"/>
      <c r="H341"/>
      <c r="I341" s="31"/>
      <c r="J341" s="31"/>
      <c r="K341" s="31"/>
      <c r="L341" s="31"/>
      <c r="M341" s="31"/>
      <c r="N341" s="31"/>
      <c r="O341" s="31"/>
      <c r="P341" s="31"/>
      <c r="Q341" s="31"/>
      <c r="R341" s="31"/>
      <c r="S341" s="31"/>
      <c r="T341" s="31"/>
      <c r="U341" s="31"/>
      <c r="V341" s="31"/>
      <c r="W341" s="31"/>
      <c r="X341" s="44"/>
      <c r="Y341" s="44"/>
      <c r="Z341" s="44"/>
      <c r="AA341" s="31"/>
      <c r="AB341" s="31"/>
    </row>
    <row r="342" spans="1:28" ht="15" customHeight="1" x14ac:dyDescent="0.25">
      <c r="A342" s="372" t="s">
        <v>223</v>
      </c>
      <c r="B342" s="31"/>
      <c r="C342" s="31"/>
      <c r="D342" s="32"/>
      <c r="E342" s="99"/>
      <c r="F342" s="62"/>
      <c r="G342" s="31"/>
      <c r="H342"/>
      <c r="I342"/>
      <c r="J342"/>
      <c r="K342"/>
      <c r="L342"/>
      <c r="M342"/>
      <c r="N342"/>
      <c r="O342" s="31"/>
      <c r="P342" s="31"/>
      <c r="Q342" s="31"/>
      <c r="R342" s="31"/>
      <c r="S342" s="31"/>
      <c r="T342" s="31"/>
      <c r="U342" s="31"/>
      <c r="V342" s="31"/>
      <c r="W342" s="31"/>
      <c r="X342" s="31"/>
      <c r="Y342" s="31"/>
      <c r="Z342" s="31"/>
      <c r="AA342" s="31"/>
      <c r="AB342" s="31"/>
    </row>
    <row r="343" spans="1:28" ht="8.1" customHeight="1" x14ac:dyDescent="0.25">
      <c r="A343" s="62"/>
      <c r="B343" s="31"/>
      <c r="C343" s="31"/>
      <c r="D343" s="32"/>
      <c r="E343" s="99"/>
      <c r="F343" s="62"/>
      <c r="G343" s="31"/>
      <c r="H343"/>
      <c r="I343" s="31"/>
      <c r="J343" s="31"/>
      <c r="K343" s="31"/>
      <c r="L343" s="31"/>
      <c r="M343" s="31"/>
      <c r="N343" s="31"/>
      <c r="O343" s="31"/>
      <c r="P343" s="31"/>
      <c r="Q343" s="31"/>
      <c r="R343" s="31"/>
      <c r="S343" s="31"/>
      <c r="T343" s="31"/>
      <c r="U343" s="31"/>
      <c r="V343" s="31"/>
      <c r="W343" s="31"/>
      <c r="X343" s="31"/>
      <c r="Y343" s="31"/>
      <c r="Z343" s="31"/>
      <c r="AA343" s="31"/>
      <c r="AB343" s="31"/>
    </row>
    <row r="344" spans="1:28" ht="69" customHeight="1" x14ac:dyDescent="0.25">
      <c r="A344" s="373" t="s">
        <v>380</v>
      </c>
      <c r="B344" s="336"/>
      <c r="C344" s="336"/>
      <c r="D344" s="336"/>
      <c r="E344" s="337"/>
      <c r="F344" s="62"/>
      <c r="G344" s="31"/>
      <c r="H344"/>
      <c r="I344" s="31"/>
      <c r="J344" s="31"/>
      <c r="K344" s="31"/>
      <c r="L344" s="31"/>
      <c r="M344" s="31"/>
      <c r="N344" s="31"/>
      <c r="O344" s="31"/>
      <c r="P344" s="31"/>
      <c r="Q344" s="31"/>
      <c r="R344" s="31"/>
      <c r="S344" s="31"/>
      <c r="T344" s="31"/>
      <c r="U344" s="31"/>
      <c r="V344" s="31"/>
      <c r="W344" s="31"/>
      <c r="X344" s="31"/>
      <c r="Y344" s="31"/>
      <c r="Z344" s="31"/>
      <c r="AA344" s="31"/>
      <c r="AB344" s="31"/>
    </row>
    <row r="345" spans="1:28" ht="8.1" customHeight="1" x14ac:dyDescent="0.25">
      <c r="A345" s="62"/>
      <c r="B345" s="31"/>
      <c r="C345" s="31"/>
      <c r="D345" s="32"/>
      <c r="E345" s="99"/>
      <c r="H345"/>
      <c r="X345" s="31"/>
    </row>
    <row r="346" spans="1:28" ht="24.95" customHeight="1" x14ac:dyDescent="0.25">
      <c r="A346" s="375" t="s">
        <v>265</v>
      </c>
      <c r="B346" s="44"/>
      <c r="C346" s="287" t="s">
        <v>254</v>
      </c>
      <c r="D346" s="44"/>
      <c r="E346" s="99"/>
      <c r="F346"/>
      <c r="G346"/>
      <c r="H346"/>
      <c r="I346"/>
      <c r="J346"/>
      <c r="K346"/>
      <c r="L346" s="136"/>
      <c r="W346" s="31"/>
      <c r="X346" s="31"/>
    </row>
    <row r="347" spans="1:28" ht="8.1" customHeight="1" thickBot="1" x14ac:dyDescent="0.3">
      <c r="A347" s="75"/>
      <c r="B347" s="76"/>
      <c r="C347" s="76"/>
      <c r="D347" s="76"/>
      <c r="E347" s="104"/>
      <c r="F347"/>
      <c r="G347"/>
      <c r="H347"/>
      <c r="I347"/>
      <c r="J347"/>
      <c r="K347"/>
      <c r="L347" s="136"/>
      <c r="W347" s="31"/>
      <c r="X347" s="31"/>
    </row>
    <row r="348" spans="1:28" ht="15" customHeight="1" x14ac:dyDescent="0.25">
      <c r="A348"/>
      <c r="B348"/>
      <c r="C348"/>
      <c r="D348"/>
      <c r="E348"/>
      <c r="F348"/>
      <c r="G348"/>
      <c r="H348"/>
      <c r="I348"/>
      <c r="J348"/>
      <c r="K348"/>
      <c r="L348" s="136"/>
      <c r="W348" s="31"/>
      <c r="X348" s="31"/>
    </row>
    <row r="349" spans="1:28" x14ac:dyDescent="0.25">
      <c r="A349" s="33" t="s">
        <v>142</v>
      </c>
      <c r="B349" s="31"/>
      <c r="C349" s="31"/>
      <c r="D349" s="32"/>
      <c r="E349" s="32"/>
      <c r="F349" s="31"/>
      <c r="X349" s="31"/>
    </row>
    <row r="350" spans="1:28" ht="142.5" customHeight="1" x14ac:dyDescent="0.25">
      <c r="A350" s="290"/>
      <c r="B350" s="291"/>
      <c r="C350" s="291"/>
      <c r="D350" s="291"/>
      <c r="E350" s="292"/>
      <c r="F350"/>
    </row>
    <row r="351" spans="1:28" x14ac:dyDescent="0.25">
      <c r="A351" s="31"/>
      <c r="B351" s="31"/>
      <c r="C351" s="31"/>
      <c r="D351" s="32"/>
      <c r="E351" s="32"/>
      <c r="F351" s="31"/>
    </row>
  </sheetData>
  <sheetProtection selectLockedCells="1"/>
  <mergeCells count="22">
    <mergeCell ref="A305:D305"/>
    <mergeCell ref="A316:D316"/>
    <mergeCell ref="D331:E331"/>
    <mergeCell ref="A248:D248"/>
    <mergeCell ref="A259:D259"/>
    <mergeCell ref="A271:D271"/>
    <mergeCell ref="A282:D282"/>
    <mergeCell ref="A293:D293"/>
    <mergeCell ref="A322:E322"/>
    <mergeCell ref="A326:E326"/>
    <mergeCell ref="A350:E350"/>
    <mergeCell ref="D329:E329"/>
    <mergeCell ref="D330:E330"/>
    <mergeCell ref="D333:E333"/>
    <mergeCell ref="D332:E332"/>
    <mergeCell ref="B333:C333"/>
    <mergeCell ref="B332:C332"/>
    <mergeCell ref="B331:C331"/>
    <mergeCell ref="B330:C330"/>
    <mergeCell ref="B329:C329"/>
    <mergeCell ref="A338:E338"/>
    <mergeCell ref="A344:E344"/>
  </mergeCells>
  <conditionalFormatting sqref="A232">
    <cfRule type="expression" dxfId="20" priority="21">
      <formula>$A$226="Ja"</formula>
    </cfRule>
  </conditionalFormatting>
  <conditionalFormatting sqref="A228:D233">
    <cfRule type="expression" dxfId="13" priority="23">
      <formula>$A$226="Nein"</formula>
    </cfRule>
  </conditionalFormatting>
  <conditionalFormatting sqref="A228:R234">
    <cfRule type="expression" dxfId="12" priority="22">
      <formula>$A$226="Nein"</formula>
    </cfRule>
  </conditionalFormatting>
  <conditionalFormatting sqref="B329">
    <cfRule type="expression" dxfId="11" priority="19">
      <formula>$B$329="Anforderungen nicht erfüllt"</formula>
    </cfRule>
    <cfRule type="expression" dxfId="10" priority="20">
      <formula>$B$329="Anforderungen erfüllt"</formula>
    </cfRule>
  </conditionalFormatting>
  <conditionalFormatting sqref="B330">
    <cfRule type="expression" dxfId="9" priority="17">
      <formula>$B$330="Anforderungen erfüllt"</formula>
    </cfRule>
    <cfRule type="expression" dxfId="8" priority="18">
      <formula>$B$330="Anforderungen nicht erfüllt"</formula>
    </cfRule>
  </conditionalFormatting>
  <conditionalFormatting sqref="B331">
    <cfRule type="expression" dxfId="7" priority="15">
      <formula>$B$331="Anforderungen erfüllt"</formula>
    </cfRule>
    <cfRule type="expression" dxfId="6" priority="16">
      <formula>$B$331="Anforderungen nicht erfüllt"</formula>
    </cfRule>
  </conditionalFormatting>
  <conditionalFormatting sqref="B332">
    <cfRule type="expression" dxfId="5" priority="13">
      <formula>$B$332="Anforderungen erfüllt"</formula>
    </cfRule>
    <cfRule type="expression" dxfId="4" priority="14">
      <formula>$B$332="Anforderungen nicht erfüllt"</formula>
    </cfRule>
  </conditionalFormatting>
  <conditionalFormatting sqref="B333">
    <cfRule type="expression" dxfId="3" priority="11">
      <formula>$B$333="Anforderungen erfüllt"</formula>
    </cfRule>
    <cfRule type="expression" dxfId="2" priority="12">
      <formula>$B$333="Anforderungen nicht erfüllt"</formula>
    </cfRule>
  </conditionalFormatting>
  <dataValidations count="1">
    <dataValidation type="list" allowBlank="1" showInputMessage="1" showErrorMessage="1" sqref="A226" xr:uid="{F42939C2-C9AD-4E54-B9BC-2A1C2D982246}">
      <formula1>"Ja,Nein"</formula1>
    </dataValidation>
  </dataValidations>
  <hyperlinks>
    <hyperlink ref="A324" location="'3.2.1 Dateneingabe'!A1" display="3.2.1 Dateneingabe" xr:uid="{E4CCDB0B-7BB6-49E6-AC86-B48ABB470895}"/>
    <hyperlink ref="C324" location="Methodik!A1" display="Informationen zur Methodik" xr:uid="{2C51DEC1-5F98-4CC5-AFD9-798B2430F050}"/>
    <hyperlink ref="A346" location="'3.2.3 Dateneingabe'!A1" display="3.2.3 Dateneingabe" xr:uid="{9171C319-F2E1-468C-BC19-BCBD38485981}"/>
    <hyperlink ref="C346" location="Methodik!A113" display="Informationen zur Methodik" xr:uid="{16852DA9-6D5C-4230-A24B-460600178DAC}"/>
    <hyperlink ref="A340" location="'3.2.2 Ergebnisse'!A1" display="Gewichteter Mittelwert - Ergebnisse" xr:uid="{C61D9B31-651C-41DE-8C8A-2832712EF28A}"/>
    <hyperlink ref="C340" location="Methodik!A42" display="Informationen zur Methodik" xr:uid="{44F06A57-7407-48E4-B496-23C408438313}"/>
  </hyperlinks>
  <pageMargins left="0.25" right="0.25" top="0.75" bottom="0.75" header="0.3" footer="0.3"/>
  <pageSetup paperSize="9" scale="60" orientation="portrait" r:id="rId1"/>
  <headerFooter differentFirst="1"/>
  <rowBreaks count="5" manualBreakCount="5">
    <brk id="63" max="4" man="1"/>
    <brk id="129" max="4" man="1"/>
    <brk id="201" max="4" man="1"/>
    <brk id="260" max="4" man="1"/>
    <brk id="314" max="4" man="1"/>
  </rowBreaks>
  <drawing r:id="rId2"/>
  <legacyDrawing r:id="rId3"/>
  <mc:AlternateContent xmlns:mc="http://schemas.openxmlformats.org/markup-compatibility/2006">
    <mc:Choice Requires="x14">
      <controls>
        <mc:AlternateContent xmlns:mc="http://schemas.openxmlformats.org/markup-compatibility/2006">
          <mc:Choice Requires="x14">
            <control shapeId="4098" r:id="rId4" name="Option Button 2">
              <controlPr defaultSize="0" autoFill="0" autoLine="0" autoPict="0">
                <anchor moveWithCells="1">
                  <from>
                    <xdr:col>0</xdr:col>
                    <xdr:colOff>85725</xdr:colOff>
                    <xdr:row>244</xdr:row>
                    <xdr:rowOff>28575</xdr:rowOff>
                  </from>
                  <to>
                    <xdr:col>0</xdr:col>
                    <xdr:colOff>400050</xdr:colOff>
                    <xdr:row>244</xdr:row>
                    <xdr:rowOff>238125</xdr:rowOff>
                  </to>
                </anchor>
              </controlPr>
            </control>
          </mc:Choice>
        </mc:AlternateContent>
        <mc:AlternateContent xmlns:mc="http://schemas.openxmlformats.org/markup-compatibility/2006">
          <mc:Choice Requires="x14">
            <control shapeId="4099" r:id="rId5" name="Option Button 3">
              <controlPr defaultSize="0" autoFill="0" autoLine="0" autoPict="0">
                <anchor moveWithCells="1">
                  <from>
                    <xdr:col>0</xdr:col>
                    <xdr:colOff>657225</xdr:colOff>
                    <xdr:row>244</xdr:row>
                    <xdr:rowOff>28575</xdr:rowOff>
                  </from>
                  <to>
                    <xdr:col>0</xdr:col>
                    <xdr:colOff>971550</xdr:colOff>
                    <xdr:row>244</xdr:row>
                    <xdr:rowOff>238125</xdr:rowOff>
                  </to>
                </anchor>
              </controlPr>
            </control>
          </mc:Choice>
        </mc:AlternateContent>
        <mc:AlternateContent xmlns:mc="http://schemas.openxmlformats.org/markup-compatibility/2006">
          <mc:Choice Requires="x14">
            <control shapeId="4100" r:id="rId6" name="Option Button 4">
              <controlPr defaultSize="0" autoFill="0" autoLine="0" autoPict="0">
                <anchor moveWithCells="1">
                  <from>
                    <xdr:col>0</xdr:col>
                    <xdr:colOff>1295400</xdr:colOff>
                    <xdr:row>244</xdr:row>
                    <xdr:rowOff>28575</xdr:rowOff>
                  </from>
                  <to>
                    <xdr:col>0</xdr:col>
                    <xdr:colOff>1590675</xdr:colOff>
                    <xdr:row>244</xdr:row>
                    <xdr:rowOff>238125</xdr:rowOff>
                  </to>
                </anchor>
              </controlPr>
            </control>
          </mc:Choice>
        </mc:AlternateContent>
        <mc:AlternateContent xmlns:mc="http://schemas.openxmlformats.org/markup-compatibility/2006">
          <mc:Choice Requires="x14">
            <control shapeId="4101" r:id="rId7" name="Option Button 5">
              <controlPr defaultSize="0" autoFill="0" autoLine="0" autoPict="0">
                <anchor moveWithCells="1">
                  <from>
                    <xdr:col>0</xdr:col>
                    <xdr:colOff>2000250</xdr:colOff>
                    <xdr:row>244</xdr:row>
                    <xdr:rowOff>28575</xdr:rowOff>
                  </from>
                  <to>
                    <xdr:col>0</xdr:col>
                    <xdr:colOff>2305050</xdr:colOff>
                    <xdr:row>244</xdr:row>
                    <xdr:rowOff>238125</xdr:rowOff>
                  </to>
                </anchor>
              </controlPr>
            </control>
          </mc:Choice>
        </mc:AlternateContent>
        <mc:AlternateContent xmlns:mc="http://schemas.openxmlformats.org/markup-compatibility/2006">
          <mc:Choice Requires="x14">
            <control shapeId="4102" r:id="rId8" name="Option Button 6">
              <controlPr defaultSize="0" autoFill="0" autoLine="0" autoPict="0">
                <anchor moveWithCells="1">
                  <from>
                    <xdr:col>0</xdr:col>
                    <xdr:colOff>2676525</xdr:colOff>
                    <xdr:row>244</xdr:row>
                    <xdr:rowOff>28575</xdr:rowOff>
                  </from>
                  <to>
                    <xdr:col>0</xdr:col>
                    <xdr:colOff>2981325</xdr:colOff>
                    <xdr:row>244</xdr:row>
                    <xdr:rowOff>238125</xdr:rowOff>
                  </to>
                </anchor>
              </controlPr>
            </control>
          </mc:Choice>
        </mc:AlternateContent>
        <mc:AlternateContent xmlns:mc="http://schemas.openxmlformats.org/markup-compatibility/2006">
          <mc:Choice Requires="x14">
            <control shapeId="4103" r:id="rId9" name="Option Button 7">
              <controlPr defaultSize="0" autoFill="0" autoLine="0" autoPict="0">
                <anchor moveWithCells="1">
                  <from>
                    <xdr:col>0</xdr:col>
                    <xdr:colOff>3400425</xdr:colOff>
                    <xdr:row>244</xdr:row>
                    <xdr:rowOff>28575</xdr:rowOff>
                  </from>
                  <to>
                    <xdr:col>0</xdr:col>
                    <xdr:colOff>3705225</xdr:colOff>
                    <xdr:row>244</xdr:row>
                    <xdr:rowOff>238125</xdr:rowOff>
                  </to>
                </anchor>
              </controlPr>
            </control>
          </mc:Choice>
        </mc:AlternateContent>
        <mc:AlternateContent xmlns:mc="http://schemas.openxmlformats.org/markup-compatibility/2006">
          <mc:Choice Requires="x14">
            <control shapeId="4104" r:id="rId10" name="Group Box 8">
              <controlPr defaultSize="0" autoFill="0" autoPict="0">
                <anchor moveWithCells="1">
                  <from>
                    <xdr:col>0</xdr:col>
                    <xdr:colOff>0</xdr:colOff>
                    <xdr:row>244</xdr:row>
                    <xdr:rowOff>9525</xdr:rowOff>
                  </from>
                  <to>
                    <xdr:col>1</xdr:col>
                    <xdr:colOff>314325</xdr:colOff>
                    <xdr:row>245</xdr:row>
                    <xdr:rowOff>0</xdr:rowOff>
                  </to>
                </anchor>
              </controlPr>
            </control>
          </mc:Choice>
        </mc:AlternateContent>
        <mc:AlternateContent xmlns:mc="http://schemas.openxmlformats.org/markup-compatibility/2006">
          <mc:Choice Requires="x14">
            <control shapeId="4105" r:id="rId11" name="Option Button 9">
              <controlPr defaultSize="0" autoFill="0" autoLine="0" autoPict="0">
                <anchor moveWithCells="1">
                  <from>
                    <xdr:col>0</xdr:col>
                    <xdr:colOff>85725</xdr:colOff>
                    <xdr:row>255</xdr:row>
                    <xdr:rowOff>28575</xdr:rowOff>
                  </from>
                  <to>
                    <xdr:col>0</xdr:col>
                    <xdr:colOff>400050</xdr:colOff>
                    <xdr:row>255</xdr:row>
                    <xdr:rowOff>238125</xdr:rowOff>
                  </to>
                </anchor>
              </controlPr>
            </control>
          </mc:Choice>
        </mc:AlternateContent>
        <mc:AlternateContent xmlns:mc="http://schemas.openxmlformats.org/markup-compatibility/2006">
          <mc:Choice Requires="x14">
            <control shapeId="4106" r:id="rId12" name="Option Button 10">
              <controlPr defaultSize="0" autoFill="0" autoLine="0" autoPict="0">
                <anchor moveWithCells="1">
                  <from>
                    <xdr:col>0</xdr:col>
                    <xdr:colOff>657225</xdr:colOff>
                    <xdr:row>255</xdr:row>
                    <xdr:rowOff>28575</xdr:rowOff>
                  </from>
                  <to>
                    <xdr:col>0</xdr:col>
                    <xdr:colOff>971550</xdr:colOff>
                    <xdr:row>255</xdr:row>
                    <xdr:rowOff>238125</xdr:rowOff>
                  </to>
                </anchor>
              </controlPr>
            </control>
          </mc:Choice>
        </mc:AlternateContent>
        <mc:AlternateContent xmlns:mc="http://schemas.openxmlformats.org/markup-compatibility/2006">
          <mc:Choice Requires="x14">
            <control shapeId="4107" r:id="rId13" name="Option Button 11">
              <controlPr defaultSize="0" autoFill="0" autoLine="0" autoPict="0">
                <anchor moveWithCells="1">
                  <from>
                    <xdr:col>0</xdr:col>
                    <xdr:colOff>1295400</xdr:colOff>
                    <xdr:row>255</xdr:row>
                    <xdr:rowOff>28575</xdr:rowOff>
                  </from>
                  <to>
                    <xdr:col>0</xdr:col>
                    <xdr:colOff>1590675</xdr:colOff>
                    <xdr:row>255</xdr:row>
                    <xdr:rowOff>238125</xdr:rowOff>
                  </to>
                </anchor>
              </controlPr>
            </control>
          </mc:Choice>
        </mc:AlternateContent>
        <mc:AlternateContent xmlns:mc="http://schemas.openxmlformats.org/markup-compatibility/2006">
          <mc:Choice Requires="x14">
            <control shapeId="4108" r:id="rId14" name="Option Button 12">
              <controlPr defaultSize="0" autoFill="0" autoLine="0" autoPict="0">
                <anchor moveWithCells="1">
                  <from>
                    <xdr:col>0</xdr:col>
                    <xdr:colOff>2000250</xdr:colOff>
                    <xdr:row>255</xdr:row>
                    <xdr:rowOff>28575</xdr:rowOff>
                  </from>
                  <to>
                    <xdr:col>0</xdr:col>
                    <xdr:colOff>2305050</xdr:colOff>
                    <xdr:row>255</xdr:row>
                    <xdr:rowOff>238125</xdr:rowOff>
                  </to>
                </anchor>
              </controlPr>
            </control>
          </mc:Choice>
        </mc:AlternateContent>
        <mc:AlternateContent xmlns:mc="http://schemas.openxmlformats.org/markup-compatibility/2006">
          <mc:Choice Requires="x14">
            <control shapeId="4109" r:id="rId15" name="Option Button 13">
              <controlPr defaultSize="0" autoFill="0" autoLine="0" autoPict="0">
                <anchor moveWithCells="1">
                  <from>
                    <xdr:col>0</xdr:col>
                    <xdr:colOff>2676525</xdr:colOff>
                    <xdr:row>255</xdr:row>
                    <xdr:rowOff>28575</xdr:rowOff>
                  </from>
                  <to>
                    <xdr:col>0</xdr:col>
                    <xdr:colOff>2981325</xdr:colOff>
                    <xdr:row>255</xdr:row>
                    <xdr:rowOff>238125</xdr:rowOff>
                  </to>
                </anchor>
              </controlPr>
            </control>
          </mc:Choice>
        </mc:AlternateContent>
        <mc:AlternateContent xmlns:mc="http://schemas.openxmlformats.org/markup-compatibility/2006">
          <mc:Choice Requires="x14">
            <control shapeId="4110" r:id="rId16" name="Option Button 14">
              <controlPr defaultSize="0" autoFill="0" autoLine="0" autoPict="0">
                <anchor moveWithCells="1">
                  <from>
                    <xdr:col>0</xdr:col>
                    <xdr:colOff>3400425</xdr:colOff>
                    <xdr:row>255</xdr:row>
                    <xdr:rowOff>28575</xdr:rowOff>
                  </from>
                  <to>
                    <xdr:col>0</xdr:col>
                    <xdr:colOff>3705225</xdr:colOff>
                    <xdr:row>255</xdr:row>
                    <xdr:rowOff>238125</xdr:rowOff>
                  </to>
                </anchor>
              </controlPr>
            </control>
          </mc:Choice>
        </mc:AlternateContent>
        <mc:AlternateContent xmlns:mc="http://schemas.openxmlformats.org/markup-compatibility/2006">
          <mc:Choice Requires="x14">
            <control shapeId="4111" r:id="rId17" name="Group Box 15">
              <controlPr defaultSize="0" autoFill="0" autoPict="0">
                <anchor moveWithCells="1">
                  <from>
                    <xdr:col>0</xdr:col>
                    <xdr:colOff>0</xdr:colOff>
                    <xdr:row>255</xdr:row>
                    <xdr:rowOff>9525</xdr:rowOff>
                  </from>
                  <to>
                    <xdr:col>1</xdr:col>
                    <xdr:colOff>314325</xdr:colOff>
                    <xdr:row>256</xdr:row>
                    <xdr:rowOff>0</xdr:rowOff>
                  </to>
                </anchor>
              </controlPr>
            </control>
          </mc:Choice>
        </mc:AlternateContent>
        <mc:AlternateContent xmlns:mc="http://schemas.openxmlformats.org/markup-compatibility/2006">
          <mc:Choice Requires="x14">
            <control shapeId="4112" r:id="rId18" name="Option Button 16">
              <controlPr defaultSize="0" autoFill="0" autoLine="0" autoPict="0">
                <anchor moveWithCells="1">
                  <from>
                    <xdr:col>0</xdr:col>
                    <xdr:colOff>85725</xdr:colOff>
                    <xdr:row>267</xdr:row>
                    <xdr:rowOff>19050</xdr:rowOff>
                  </from>
                  <to>
                    <xdr:col>0</xdr:col>
                    <xdr:colOff>400050</xdr:colOff>
                    <xdr:row>267</xdr:row>
                    <xdr:rowOff>228600</xdr:rowOff>
                  </to>
                </anchor>
              </controlPr>
            </control>
          </mc:Choice>
        </mc:AlternateContent>
        <mc:AlternateContent xmlns:mc="http://schemas.openxmlformats.org/markup-compatibility/2006">
          <mc:Choice Requires="x14">
            <control shapeId="4113" r:id="rId19" name="Option Button 17">
              <controlPr defaultSize="0" autoFill="0" autoLine="0" autoPict="0">
                <anchor moveWithCells="1">
                  <from>
                    <xdr:col>0</xdr:col>
                    <xdr:colOff>657225</xdr:colOff>
                    <xdr:row>267</xdr:row>
                    <xdr:rowOff>19050</xdr:rowOff>
                  </from>
                  <to>
                    <xdr:col>0</xdr:col>
                    <xdr:colOff>971550</xdr:colOff>
                    <xdr:row>267</xdr:row>
                    <xdr:rowOff>228600</xdr:rowOff>
                  </to>
                </anchor>
              </controlPr>
            </control>
          </mc:Choice>
        </mc:AlternateContent>
        <mc:AlternateContent xmlns:mc="http://schemas.openxmlformats.org/markup-compatibility/2006">
          <mc:Choice Requires="x14">
            <control shapeId="4114" r:id="rId20" name="Option Button 18">
              <controlPr defaultSize="0" autoFill="0" autoLine="0" autoPict="0">
                <anchor moveWithCells="1">
                  <from>
                    <xdr:col>0</xdr:col>
                    <xdr:colOff>1295400</xdr:colOff>
                    <xdr:row>267</xdr:row>
                    <xdr:rowOff>19050</xdr:rowOff>
                  </from>
                  <to>
                    <xdr:col>0</xdr:col>
                    <xdr:colOff>1590675</xdr:colOff>
                    <xdr:row>267</xdr:row>
                    <xdr:rowOff>228600</xdr:rowOff>
                  </to>
                </anchor>
              </controlPr>
            </control>
          </mc:Choice>
        </mc:AlternateContent>
        <mc:AlternateContent xmlns:mc="http://schemas.openxmlformats.org/markup-compatibility/2006">
          <mc:Choice Requires="x14">
            <control shapeId="4115" r:id="rId21" name="Option Button 19">
              <controlPr defaultSize="0" autoFill="0" autoLine="0" autoPict="0">
                <anchor moveWithCells="1">
                  <from>
                    <xdr:col>0</xdr:col>
                    <xdr:colOff>2000250</xdr:colOff>
                    <xdr:row>267</xdr:row>
                    <xdr:rowOff>19050</xdr:rowOff>
                  </from>
                  <to>
                    <xdr:col>0</xdr:col>
                    <xdr:colOff>2305050</xdr:colOff>
                    <xdr:row>267</xdr:row>
                    <xdr:rowOff>228600</xdr:rowOff>
                  </to>
                </anchor>
              </controlPr>
            </control>
          </mc:Choice>
        </mc:AlternateContent>
        <mc:AlternateContent xmlns:mc="http://schemas.openxmlformats.org/markup-compatibility/2006">
          <mc:Choice Requires="x14">
            <control shapeId="4116" r:id="rId22" name="Option Button 20">
              <controlPr defaultSize="0" autoFill="0" autoLine="0" autoPict="0">
                <anchor moveWithCells="1">
                  <from>
                    <xdr:col>0</xdr:col>
                    <xdr:colOff>2676525</xdr:colOff>
                    <xdr:row>267</xdr:row>
                    <xdr:rowOff>19050</xdr:rowOff>
                  </from>
                  <to>
                    <xdr:col>0</xdr:col>
                    <xdr:colOff>2981325</xdr:colOff>
                    <xdr:row>267</xdr:row>
                    <xdr:rowOff>228600</xdr:rowOff>
                  </to>
                </anchor>
              </controlPr>
            </control>
          </mc:Choice>
        </mc:AlternateContent>
        <mc:AlternateContent xmlns:mc="http://schemas.openxmlformats.org/markup-compatibility/2006">
          <mc:Choice Requires="x14">
            <control shapeId="4117" r:id="rId23" name="Option Button 21">
              <controlPr defaultSize="0" autoFill="0" autoLine="0" autoPict="0">
                <anchor moveWithCells="1">
                  <from>
                    <xdr:col>0</xdr:col>
                    <xdr:colOff>3400425</xdr:colOff>
                    <xdr:row>267</xdr:row>
                    <xdr:rowOff>19050</xdr:rowOff>
                  </from>
                  <to>
                    <xdr:col>0</xdr:col>
                    <xdr:colOff>3705225</xdr:colOff>
                    <xdr:row>267</xdr:row>
                    <xdr:rowOff>228600</xdr:rowOff>
                  </to>
                </anchor>
              </controlPr>
            </control>
          </mc:Choice>
        </mc:AlternateContent>
        <mc:AlternateContent xmlns:mc="http://schemas.openxmlformats.org/markup-compatibility/2006">
          <mc:Choice Requires="x14">
            <control shapeId="4118" r:id="rId24" name="Group Box 22">
              <controlPr defaultSize="0" autoFill="0" autoPict="0">
                <anchor moveWithCells="1">
                  <from>
                    <xdr:col>0</xdr:col>
                    <xdr:colOff>0</xdr:colOff>
                    <xdr:row>267</xdr:row>
                    <xdr:rowOff>0</xdr:rowOff>
                  </from>
                  <to>
                    <xdr:col>1</xdr:col>
                    <xdr:colOff>314325</xdr:colOff>
                    <xdr:row>267</xdr:row>
                    <xdr:rowOff>238125</xdr:rowOff>
                  </to>
                </anchor>
              </controlPr>
            </control>
          </mc:Choice>
        </mc:AlternateContent>
        <mc:AlternateContent xmlns:mc="http://schemas.openxmlformats.org/markup-compatibility/2006">
          <mc:Choice Requires="x14">
            <control shapeId="4119" r:id="rId25" name="Option Button 23">
              <controlPr defaultSize="0" autoFill="0" autoLine="0" autoPict="0">
                <anchor moveWithCells="1">
                  <from>
                    <xdr:col>0</xdr:col>
                    <xdr:colOff>85725</xdr:colOff>
                    <xdr:row>278</xdr:row>
                    <xdr:rowOff>19050</xdr:rowOff>
                  </from>
                  <to>
                    <xdr:col>0</xdr:col>
                    <xdr:colOff>400050</xdr:colOff>
                    <xdr:row>278</xdr:row>
                    <xdr:rowOff>228600</xdr:rowOff>
                  </to>
                </anchor>
              </controlPr>
            </control>
          </mc:Choice>
        </mc:AlternateContent>
        <mc:AlternateContent xmlns:mc="http://schemas.openxmlformats.org/markup-compatibility/2006">
          <mc:Choice Requires="x14">
            <control shapeId="4120" r:id="rId26" name="Option Button 24">
              <controlPr defaultSize="0" autoFill="0" autoLine="0" autoPict="0">
                <anchor moveWithCells="1">
                  <from>
                    <xdr:col>0</xdr:col>
                    <xdr:colOff>657225</xdr:colOff>
                    <xdr:row>278</xdr:row>
                    <xdr:rowOff>19050</xdr:rowOff>
                  </from>
                  <to>
                    <xdr:col>0</xdr:col>
                    <xdr:colOff>971550</xdr:colOff>
                    <xdr:row>278</xdr:row>
                    <xdr:rowOff>228600</xdr:rowOff>
                  </to>
                </anchor>
              </controlPr>
            </control>
          </mc:Choice>
        </mc:AlternateContent>
        <mc:AlternateContent xmlns:mc="http://schemas.openxmlformats.org/markup-compatibility/2006">
          <mc:Choice Requires="x14">
            <control shapeId="4121" r:id="rId27" name="Option Button 25">
              <controlPr defaultSize="0" autoFill="0" autoLine="0" autoPict="0">
                <anchor moveWithCells="1">
                  <from>
                    <xdr:col>0</xdr:col>
                    <xdr:colOff>1295400</xdr:colOff>
                    <xdr:row>278</xdr:row>
                    <xdr:rowOff>19050</xdr:rowOff>
                  </from>
                  <to>
                    <xdr:col>0</xdr:col>
                    <xdr:colOff>1590675</xdr:colOff>
                    <xdr:row>278</xdr:row>
                    <xdr:rowOff>228600</xdr:rowOff>
                  </to>
                </anchor>
              </controlPr>
            </control>
          </mc:Choice>
        </mc:AlternateContent>
        <mc:AlternateContent xmlns:mc="http://schemas.openxmlformats.org/markup-compatibility/2006">
          <mc:Choice Requires="x14">
            <control shapeId="4122" r:id="rId28" name="Option Button 26">
              <controlPr defaultSize="0" autoFill="0" autoLine="0" autoPict="0">
                <anchor moveWithCells="1">
                  <from>
                    <xdr:col>0</xdr:col>
                    <xdr:colOff>2000250</xdr:colOff>
                    <xdr:row>278</xdr:row>
                    <xdr:rowOff>19050</xdr:rowOff>
                  </from>
                  <to>
                    <xdr:col>0</xdr:col>
                    <xdr:colOff>2305050</xdr:colOff>
                    <xdr:row>278</xdr:row>
                    <xdr:rowOff>228600</xdr:rowOff>
                  </to>
                </anchor>
              </controlPr>
            </control>
          </mc:Choice>
        </mc:AlternateContent>
        <mc:AlternateContent xmlns:mc="http://schemas.openxmlformats.org/markup-compatibility/2006">
          <mc:Choice Requires="x14">
            <control shapeId="4123" r:id="rId29" name="Option Button 27">
              <controlPr defaultSize="0" autoFill="0" autoLine="0" autoPict="0">
                <anchor moveWithCells="1">
                  <from>
                    <xdr:col>0</xdr:col>
                    <xdr:colOff>2676525</xdr:colOff>
                    <xdr:row>278</xdr:row>
                    <xdr:rowOff>19050</xdr:rowOff>
                  </from>
                  <to>
                    <xdr:col>0</xdr:col>
                    <xdr:colOff>2981325</xdr:colOff>
                    <xdr:row>278</xdr:row>
                    <xdr:rowOff>228600</xdr:rowOff>
                  </to>
                </anchor>
              </controlPr>
            </control>
          </mc:Choice>
        </mc:AlternateContent>
        <mc:AlternateContent xmlns:mc="http://schemas.openxmlformats.org/markup-compatibility/2006">
          <mc:Choice Requires="x14">
            <control shapeId="4124" r:id="rId30" name="Option Button 28">
              <controlPr defaultSize="0" autoFill="0" autoLine="0" autoPict="0">
                <anchor moveWithCells="1">
                  <from>
                    <xdr:col>0</xdr:col>
                    <xdr:colOff>3400425</xdr:colOff>
                    <xdr:row>278</xdr:row>
                    <xdr:rowOff>19050</xdr:rowOff>
                  </from>
                  <to>
                    <xdr:col>0</xdr:col>
                    <xdr:colOff>3705225</xdr:colOff>
                    <xdr:row>278</xdr:row>
                    <xdr:rowOff>228600</xdr:rowOff>
                  </to>
                </anchor>
              </controlPr>
            </control>
          </mc:Choice>
        </mc:AlternateContent>
        <mc:AlternateContent xmlns:mc="http://schemas.openxmlformats.org/markup-compatibility/2006">
          <mc:Choice Requires="x14">
            <control shapeId="4125" r:id="rId31" name="Group Box 29">
              <controlPr defaultSize="0" autoFill="0" autoPict="0">
                <anchor moveWithCells="1">
                  <from>
                    <xdr:col>0</xdr:col>
                    <xdr:colOff>0</xdr:colOff>
                    <xdr:row>277</xdr:row>
                    <xdr:rowOff>190500</xdr:rowOff>
                  </from>
                  <to>
                    <xdr:col>1</xdr:col>
                    <xdr:colOff>314325</xdr:colOff>
                    <xdr:row>278</xdr:row>
                    <xdr:rowOff>238125</xdr:rowOff>
                  </to>
                </anchor>
              </controlPr>
            </control>
          </mc:Choice>
        </mc:AlternateContent>
        <mc:AlternateContent xmlns:mc="http://schemas.openxmlformats.org/markup-compatibility/2006">
          <mc:Choice Requires="x14">
            <control shapeId="4126" r:id="rId32" name="Option Button 30">
              <controlPr defaultSize="0" autoFill="0" autoLine="0" autoPict="0">
                <anchor moveWithCells="1">
                  <from>
                    <xdr:col>0</xdr:col>
                    <xdr:colOff>85725</xdr:colOff>
                    <xdr:row>289</xdr:row>
                    <xdr:rowOff>28575</xdr:rowOff>
                  </from>
                  <to>
                    <xdr:col>0</xdr:col>
                    <xdr:colOff>400050</xdr:colOff>
                    <xdr:row>289</xdr:row>
                    <xdr:rowOff>238125</xdr:rowOff>
                  </to>
                </anchor>
              </controlPr>
            </control>
          </mc:Choice>
        </mc:AlternateContent>
        <mc:AlternateContent xmlns:mc="http://schemas.openxmlformats.org/markup-compatibility/2006">
          <mc:Choice Requires="x14">
            <control shapeId="4127" r:id="rId33" name="Option Button 31">
              <controlPr defaultSize="0" autoFill="0" autoLine="0" autoPict="0">
                <anchor moveWithCells="1">
                  <from>
                    <xdr:col>0</xdr:col>
                    <xdr:colOff>657225</xdr:colOff>
                    <xdr:row>289</xdr:row>
                    <xdr:rowOff>28575</xdr:rowOff>
                  </from>
                  <to>
                    <xdr:col>0</xdr:col>
                    <xdr:colOff>971550</xdr:colOff>
                    <xdr:row>289</xdr:row>
                    <xdr:rowOff>238125</xdr:rowOff>
                  </to>
                </anchor>
              </controlPr>
            </control>
          </mc:Choice>
        </mc:AlternateContent>
        <mc:AlternateContent xmlns:mc="http://schemas.openxmlformats.org/markup-compatibility/2006">
          <mc:Choice Requires="x14">
            <control shapeId="4128" r:id="rId34" name="Option Button 32">
              <controlPr defaultSize="0" autoFill="0" autoLine="0" autoPict="0">
                <anchor moveWithCells="1">
                  <from>
                    <xdr:col>0</xdr:col>
                    <xdr:colOff>1295400</xdr:colOff>
                    <xdr:row>289</xdr:row>
                    <xdr:rowOff>28575</xdr:rowOff>
                  </from>
                  <to>
                    <xdr:col>0</xdr:col>
                    <xdr:colOff>1590675</xdr:colOff>
                    <xdr:row>289</xdr:row>
                    <xdr:rowOff>238125</xdr:rowOff>
                  </to>
                </anchor>
              </controlPr>
            </control>
          </mc:Choice>
        </mc:AlternateContent>
        <mc:AlternateContent xmlns:mc="http://schemas.openxmlformats.org/markup-compatibility/2006">
          <mc:Choice Requires="x14">
            <control shapeId="4129" r:id="rId35" name="Option Button 33">
              <controlPr defaultSize="0" autoFill="0" autoLine="0" autoPict="0">
                <anchor moveWithCells="1">
                  <from>
                    <xdr:col>0</xdr:col>
                    <xdr:colOff>2000250</xdr:colOff>
                    <xdr:row>289</xdr:row>
                    <xdr:rowOff>28575</xdr:rowOff>
                  </from>
                  <to>
                    <xdr:col>0</xdr:col>
                    <xdr:colOff>2305050</xdr:colOff>
                    <xdr:row>289</xdr:row>
                    <xdr:rowOff>238125</xdr:rowOff>
                  </to>
                </anchor>
              </controlPr>
            </control>
          </mc:Choice>
        </mc:AlternateContent>
        <mc:AlternateContent xmlns:mc="http://schemas.openxmlformats.org/markup-compatibility/2006">
          <mc:Choice Requires="x14">
            <control shapeId="4130" r:id="rId36" name="Option Button 34">
              <controlPr defaultSize="0" autoFill="0" autoLine="0" autoPict="0">
                <anchor moveWithCells="1">
                  <from>
                    <xdr:col>0</xdr:col>
                    <xdr:colOff>2676525</xdr:colOff>
                    <xdr:row>289</xdr:row>
                    <xdr:rowOff>28575</xdr:rowOff>
                  </from>
                  <to>
                    <xdr:col>0</xdr:col>
                    <xdr:colOff>2981325</xdr:colOff>
                    <xdr:row>289</xdr:row>
                    <xdr:rowOff>238125</xdr:rowOff>
                  </to>
                </anchor>
              </controlPr>
            </control>
          </mc:Choice>
        </mc:AlternateContent>
        <mc:AlternateContent xmlns:mc="http://schemas.openxmlformats.org/markup-compatibility/2006">
          <mc:Choice Requires="x14">
            <control shapeId="4131" r:id="rId37" name="Option Button 35">
              <controlPr defaultSize="0" autoFill="0" autoLine="0" autoPict="0">
                <anchor moveWithCells="1">
                  <from>
                    <xdr:col>0</xdr:col>
                    <xdr:colOff>3400425</xdr:colOff>
                    <xdr:row>289</xdr:row>
                    <xdr:rowOff>28575</xdr:rowOff>
                  </from>
                  <to>
                    <xdr:col>0</xdr:col>
                    <xdr:colOff>3705225</xdr:colOff>
                    <xdr:row>289</xdr:row>
                    <xdr:rowOff>238125</xdr:rowOff>
                  </to>
                </anchor>
              </controlPr>
            </control>
          </mc:Choice>
        </mc:AlternateContent>
        <mc:AlternateContent xmlns:mc="http://schemas.openxmlformats.org/markup-compatibility/2006">
          <mc:Choice Requires="x14">
            <control shapeId="4132" r:id="rId38" name="Group Box 36">
              <controlPr defaultSize="0" autoFill="0" autoPict="0">
                <anchor moveWithCells="1">
                  <from>
                    <xdr:col>0</xdr:col>
                    <xdr:colOff>0</xdr:colOff>
                    <xdr:row>289</xdr:row>
                    <xdr:rowOff>9525</xdr:rowOff>
                  </from>
                  <to>
                    <xdr:col>1</xdr:col>
                    <xdr:colOff>314325</xdr:colOff>
                    <xdr:row>290</xdr:row>
                    <xdr:rowOff>0</xdr:rowOff>
                  </to>
                </anchor>
              </controlPr>
            </control>
          </mc:Choice>
        </mc:AlternateContent>
        <mc:AlternateContent xmlns:mc="http://schemas.openxmlformats.org/markup-compatibility/2006">
          <mc:Choice Requires="x14">
            <control shapeId="4133" r:id="rId39" name="Option Button 37">
              <controlPr defaultSize="0" autoFill="0" autoLine="0" autoPict="0">
                <anchor moveWithCells="1">
                  <from>
                    <xdr:col>0</xdr:col>
                    <xdr:colOff>85725</xdr:colOff>
                    <xdr:row>301</xdr:row>
                    <xdr:rowOff>19050</xdr:rowOff>
                  </from>
                  <to>
                    <xdr:col>0</xdr:col>
                    <xdr:colOff>400050</xdr:colOff>
                    <xdr:row>301</xdr:row>
                    <xdr:rowOff>228600</xdr:rowOff>
                  </to>
                </anchor>
              </controlPr>
            </control>
          </mc:Choice>
        </mc:AlternateContent>
        <mc:AlternateContent xmlns:mc="http://schemas.openxmlformats.org/markup-compatibility/2006">
          <mc:Choice Requires="x14">
            <control shapeId="4134" r:id="rId40" name="Option Button 38">
              <controlPr defaultSize="0" autoFill="0" autoLine="0" autoPict="0">
                <anchor moveWithCells="1">
                  <from>
                    <xdr:col>0</xdr:col>
                    <xdr:colOff>657225</xdr:colOff>
                    <xdr:row>301</xdr:row>
                    <xdr:rowOff>19050</xdr:rowOff>
                  </from>
                  <to>
                    <xdr:col>0</xdr:col>
                    <xdr:colOff>971550</xdr:colOff>
                    <xdr:row>301</xdr:row>
                    <xdr:rowOff>228600</xdr:rowOff>
                  </to>
                </anchor>
              </controlPr>
            </control>
          </mc:Choice>
        </mc:AlternateContent>
        <mc:AlternateContent xmlns:mc="http://schemas.openxmlformats.org/markup-compatibility/2006">
          <mc:Choice Requires="x14">
            <control shapeId="4135" r:id="rId41" name="Option Button 39">
              <controlPr defaultSize="0" autoFill="0" autoLine="0" autoPict="0">
                <anchor moveWithCells="1">
                  <from>
                    <xdr:col>0</xdr:col>
                    <xdr:colOff>1295400</xdr:colOff>
                    <xdr:row>301</xdr:row>
                    <xdr:rowOff>19050</xdr:rowOff>
                  </from>
                  <to>
                    <xdr:col>0</xdr:col>
                    <xdr:colOff>1590675</xdr:colOff>
                    <xdr:row>301</xdr:row>
                    <xdr:rowOff>228600</xdr:rowOff>
                  </to>
                </anchor>
              </controlPr>
            </control>
          </mc:Choice>
        </mc:AlternateContent>
        <mc:AlternateContent xmlns:mc="http://schemas.openxmlformats.org/markup-compatibility/2006">
          <mc:Choice Requires="x14">
            <control shapeId="4136" r:id="rId42" name="Option Button 40">
              <controlPr defaultSize="0" autoFill="0" autoLine="0" autoPict="0">
                <anchor moveWithCells="1">
                  <from>
                    <xdr:col>0</xdr:col>
                    <xdr:colOff>2000250</xdr:colOff>
                    <xdr:row>301</xdr:row>
                    <xdr:rowOff>19050</xdr:rowOff>
                  </from>
                  <to>
                    <xdr:col>0</xdr:col>
                    <xdr:colOff>2305050</xdr:colOff>
                    <xdr:row>301</xdr:row>
                    <xdr:rowOff>228600</xdr:rowOff>
                  </to>
                </anchor>
              </controlPr>
            </control>
          </mc:Choice>
        </mc:AlternateContent>
        <mc:AlternateContent xmlns:mc="http://schemas.openxmlformats.org/markup-compatibility/2006">
          <mc:Choice Requires="x14">
            <control shapeId="4137" r:id="rId43" name="Option Button 41">
              <controlPr defaultSize="0" autoFill="0" autoLine="0" autoPict="0">
                <anchor moveWithCells="1">
                  <from>
                    <xdr:col>0</xdr:col>
                    <xdr:colOff>2676525</xdr:colOff>
                    <xdr:row>301</xdr:row>
                    <xdr:rowOff>19050</xdr:rowOff>
                  </from>
                  <to>
                    <xdr:col>0</xdr:col>
                    <xdr:colOff>2981325</xdr:colOff>
                    <xdr:row>301</xdr:row>
                    <xdr:rowOff>228600</xdr:rowOff>
                  </to>
                </anchor>
              </controlPr>
            </control>
          </mc:Choice>
        </mc:AlternateContent>
        <mc:AlternateContent xmlns:mc="http://schemas.openxmlformats.org/markup-compatibility/2006">
          <mc:Choice Requires="x14">
            <control shapeId="4138" r:id="rId44" name="Option Button 42">
              <controlPr defaultSize="0" autoFill="0" autoLine="0" autoPict="0">
                <anchor moveWithCells="1">
                  <from>
                    <xdr:col>0</xdr:col>
                    <xdr:colOff>3400425</xdr:colOff>
                    <xdr:row>301</xdr:row>
                    <xdr:rowOff>19050</xdr:rowOff>
                  </from>
                  <to>
                    <xdr:col>0</xdr:col>
                    <xdr:colOff>3705225</xdr:colOff>
                    <xdr:row>301</xdr:row>
                    <xdr:rowOff>228600</xdr:rowOff>
                  </to>
                </anchor>
              </controlPr>
            </control>
          </mc:Choice>
        </mc:AlternateContent>
        <mc:AlternateContent xmlns:mc="http://schemas.openxmlformats.org/markup-compatibility/2006">
          <mc:Choice Requires="x14">
            <control shapeId="4139" r:id="rId45" name="Group Box 43">
              <controlPr defaultSize="0" autoFill="0" autoPict="0">
                <anchor moveWithCells="1">
                  <from>
                    <xdr:col>0</xdr:col>
                    <xdr:colOff>0</xdr:colOff>
                    <xdr:row>301</xdr:row>
                    <xdr:rowOff>0</xdr:rowOff>
                  </from>
                  <to>
                    <xdr:col>1</xdr:col>
                    <xdr:colOff>314325</xdr:colOff>
                    <xdr:row>301</xdr:row>
                    <xdr:rowOff>238125</xdr:rowOff>
                  </to>
                </anchor>
              </controlPr>
            </control>
          </mc:Choice>
        </mc:AlternateContent>
        <mc:AlternateContent xmlns:mc="http://schemas.openxmlformats.org/markup-compatibility/2006">
          <mc:Choice Requires="x14">
            <control shapeId="4140" r:id="rId46" name="Option Button 44">
              <controlPr defaultSize="0" autoFill="0" autoLine="0" autoPict="0">
                <anchor moveWithCells="1">
                  <from>
                    <xdr:col>0</xdr:col>
                    <xdr:colOff>85725</xdr:colOff>
                    <xdr:row>312</xdr:row>
                    <xdr:rowOff>19050</xdr:rowOff>
                  </from>
                  <to>
                    <xdr:col>0</xdr:col>
                    <xdr:colOff>400050</xdr:colOff>
                    <xdr:row>312</xdr:row>
                    <xdr:rowOff>228600</xdr:rowOff>
                  </to>
                </anchor>
              </controlPr>
            </control>
          </mc:Choice>
        </mc:AlternateContent>
        <mc:AlternateContent xmlns:mc="http://schemas.openxmlformats.org/markup-compatibility/2006">
          <mc:Choice Requires="x14">
            <control shapeId="4141" r:id="rId47" name="Option Button 45">
              <controlPr defaultSize="0" autoFill="0" autoLine="0" autoPict="0">
                <anchor moveWithCells="1">
                  <from>
                    <xdr:col>0</xdr:col>
                    <xdr:colOff>657225</xdr:colOff>
                    <xdr:row>312</xdr:row>
                    <xdr:rowOff>19050</xdr:rowOff>
                  </from>
                  <to>
                    <xdr:col>0</xdr:col>
                    <xdr:colOff>971550</xdr:colOff>
                    <xdr:row>312</xdr:row>
                    <xdr:rowOff>228600</xdr:rowOff>
                  </to>
                </anchor>
              </controlPr>
            </control>
          </mc:Choice>
        </mc:AlternateContent>
        <mc:AlternateContent xmlns:mc="http://schemas.openxmlformats.org/markup-compatibility/2006">
          <mc:Choice Requires="x14">
            <control shapeId="4142" r:id="rId48" name="Option Button 46">
              <controlPr defaultSize="0" autoFill="0" autoLine="0" autoPict="0">
                <anchor moveWithCells="1">
                  <from>
                    <xdr:col>0</xdr:col>
                    <xdr:colOff>1295400</xdr:colOff>
                    <xdr:row>312</xdr:row>
                    <xdr:rowOff>19050</xdr:rowOff>
                  </from>
                  <to>
                    <xdr:col>0</xdr:col>
                    <xdr:colOff>1590675</xdr:colOff>
                    <xdr:row>312</xdr:row>
                    <xdr:rowOff>228600</xdr:rowOff>
                  </to>
                </anchor>
              </controlPr>
            </control>
          </mc:Choice>
        </mc:AlternateContent>
        <mc:AlternateContent xmlns:mc="http://schemas.openxmlformats.org/markup-compatibility/2006">
          <mc:Choice Requires="x14">
            <control shapeId="4143" r:id="rId49" name="Option Button 47">
              <controlPr defaultSize="0" autoFill="0" autoLine="0" autoPict="0">
                <anchor moveWithCells="1">
                  <from>
                    <xdr:col>0</xdr:col>
                    <xdr:colOff>2000250</xdr:colOff>
                    <xdr:row>312</xdr:row>
                    <xdr:rowOff>19050</xdr:rowOff>
                  </from>
                  <to>
                    <xdr:col>0</xdr:col>
                    <xdr:colOff>2305050</xdr:colOff>
                    <xdr:row>312</xdr:row>
                    <xdr:rowOff>228600</xdr:rowOff>
                  </to>
                </anchor>
              </controlPr>
            </control>
          </mc:Choice>
        </mc:AlternateContent>
        <mc:AlternateContent xmlns:mc="http://schemas.openxmlformats.org/markup-compatibility/2006">
          <mc:Choice Requires="x14">
            <control shapeId="4144" r:id="rId50" name="Option Button 48">
              <controlPr defaultSize="0" autoFill="0" autoLine="0" autoPict="0">
                <anchor moveWithCells="1">
                  <from>
                    <xdr:col>0</xdr:col>
                    <xdr:colOff>2676525</xdr:colOff>
                    <xdr:row>312</xdr:row>
                    <xdr:rowOff>19050</xdr:rowOff>
                  </from>
                  <to>
                    <xdr:col>0</xdr:col>
                    <xdr:colOff>2981325</xdr:colOff>
                    <xdr:row>312</xdr:row>
                    <xdr:rowOff>228600</xdr:rowOff>
                  </to>
                </anchor>
              </controlPr>
            </control>
          </mc:Choice>
        </mc:AlternateContent>
        <mc:AlternateContent xmlns:mc="http://schemas.openxmlformats.org/markup-compatibility/2006">
          <mc:Choice Requires="x14">
            <control shapeId="4145" r:id="rId51" name="Option Button 49">
              <controlPr defaultSize="0" autoFill="0" autoLine="0" autoPict="0">
                <anchor moveWithCells="1">
                  <from>
                    <xdr:col>0</xdr:col>
                    <xdr:colOff>3400425</xdr:colOff>
                    <xdr:row>312</xdr:row>
                    <xdr:rowOff>19050</xdr:rowOff>
                  </from>
                  <to>
                    <xdr:col>0</xdr:col>
                    <xdr:colOff>3705225</xdr:colOff>
                    <xdr:row>312</xdr:row>
                    <xdr:rowOff>228600</xdr:rowOff>
                  </to>
                </anchor>
              </controlPr>
            </control>
          </mc:Choice>
        </mc:AlternateContent>
        <mc:AlternateContent xmlns:mc="http://schemas.openxmlformats.org/markup-compatibility/2006">
          <mc:Choice Requires="x14">
            <control shapeId="4146" r:id="rId52" name="Group Box 50">
              <controlPr defaultSize="0" autoFill="0" autoPict="0">
                <anchor moveWithCells="1">
                  <from>
                    <xdr:col>0</xdr:col>
                    <xdr:colOff>0</xdr:colOff>
                    <xdr:row>312</xdr:row>
                    <xdr:rowOff>0</xdr:rowOff>
                  </from>
                  <to>
                    <xdr:col>1</xdr:col>
                    <xdr:colOff>314325</xdr:colOff>
                    <xdr:row>312</xdr:row>
                    <xdr:rowOff>238125</xdr:rowOff>
                  </to>
                </anchor>
              </controlPr>
            </control>
          </mc:Choice>
        </mc:AlternateContent>
        <mc:AlternateContent xmlns:mc="http://schemas.openxmlformats.org/markup-compatibility/2006">
          <mc:Choice Requires="x14">
            <control shapeId="4149" r:id="rId53" name="Option Button 53">
              <controlPr defaultSize="0" autoFill="0" autoLine="0" autoPict="0">
                <anchor moveWithCells="1">
                  <from>
                    <xdr:col>2</xdr:col>
                    <xdr:colOff>66675</xdr:colOff>
                    <xdr:row>1</xdr:row>
                    <xdr:rowOff>85725</xdr:rowOff>
                  </from>
                  <to>
                    <xdr:col>2</xdr:col>
                    <xdr:colOff>447675</xdr:colOff>
                    <xdr:row>2</xdr:row>
                    <xdr:rowOff>209550</xdr:rowOff>
                  </to>
                </anchor>
              </controlPr>
            </control>
          </mc:Choice>
        </mc:AlternateContent>
        <mc:AlternateContent xmlns:mc="http://schemas.openxmlformats.org/markup-compatibility/2006">
          <mc:Choice Requires="x14">
            <control shapeId="4150" r:id="rId54" name="Option Button 54">
              <controlPr defaultSize="0" autoFill="0" autoLine="0" autoPict="0">
                <anchor moveWithCells="1">
                  <from>
                    <xdr:col>2</xdr:col>
                    <xdr:colOff>590550</xdr:colOff>
                    <xdr:row>1</xdr:row>
                    <xdr:rowOff>76200</xdr:rowOff>
                  </from>
                  <to>
                    <xdr:col>2</xdr:col>
                    <xdr:colOff>1076325</xdr:colOff>
                    <xdr:row>2</xdr:row>
                    <xdr:rowOff>209550</xdr:rowOff>
                  </to>
                </anchor>
              </controlPr>
            </control>
          </mc:Choice>
        </mc:AlternateContent>
        <mc:AlternateContent xmlns:mc="http://schemas.openxmlformats.org/markup-compatibility/2006">
          <mc:Choice Requires="x14">
            <control shapeId="4151" r:id="rId55" name="Group Box 55">
              <controlPr defaultSize="0" autoFill="0" autoPict="0">
                <anchor moveWithCells="1">
                  <from>
                    <xdr:col>1</xdr:col>
                    <xdr:colOff>571500</xdr:colOff>
                    <xdr:row>0</xdr:row>
                    <xdr:rowOff>304800</xdr:rowOff>
                  </from>
                  <to>
                    <xdr:col>2</xdr:col>
                    <xdr:colOff>1295400</xdr:colOff>
                    <xdr:row>3</xdr:row>
                    <xdr:rowOff>38100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6" id="{6CF6486E-4462-45A5-8607-087334E814C3}">
            <xm:f>$U$12&lt;&gt;'1 Unternehmensangaben'!$G$22</xm:f>
            <x14:dxf>
              <font>
                <color theme="0" tint="-0.24994659260841701"/>
              </font>
              <fill>
                <patternFill>
                  <bgColor theme="0" tint="-0.499984740745262"/>
                </patternFill>
              </fill>
            </x14:dxf>
          </x14:cfRule>
          <xm:sqref>A12:D36</xm:sqref>
        </x14:conditionalFormatting>
        <x14:conditionalFormatting xmlns:xm="http://schemas.microsoft.com/office/excel/2006/main">
          <x14:cfRule type="expression" priority="5" id="{2A1EA7C9-43D4-484D-82F5-901C99FAA338}">
            <xm:f>$U$38&lt;&gt;'1 Unternehmensangaben'!$G$22</xm:f>
            <x14:dxf>
              <font>
                <color theme="0" tint="-0.24994659260841701"/>
              </font>
              <fill>
                <patternFill>
                  <bgColor theme="0" tint="-0.499984740745262"/>
                </patternFill>
              </fill>
            </x14:dxf>
          </x14:cfRule>
          <xm:sqref>A38:D62</xm:sqref>
        </x14:conditionalFormatting>
        <x14:conditionalFormatting xmlns:xm="http://schemas.microsoft.com/office/excel/2006/main">
          <x14:cfRule type="expression" priority="4" id="{EC4D7F0A-12F8-458D-9AAD-1B80BC15D686}">
            <xm:f>NOT(OR('1 Unternehmensangaben'!$G$22=$U$64,            '1 Unternehmensangaben'!$G$22=$V$64,            '1 Unternehmensangaben'!$G$22=$W$64,            '1 Unternehmensangaben'!$G$22=$X$64,            '1 Unternehmensangaben'!$G$22=$Y$64))</xm:f>
            <x14:dxf>
              <font>
                <color theme="0" tint="-0.24994659260841701"/>
              </font>
              <fill>
                <patternFill>
                  <bgColor theme="0" tint="-0.499984740745262"/>
                </patternFill>
              </fill>
            </x14:dxf>
          </x14:cfRule>
          <xm:sqref>A64:D95</xm:sqref>
        </x14:conditionalFormatting>
        <x14:conditionalFormatting xmlns:xm="http://schemas.microsoft.com/office/excel/2006/main">
          <x14:cfRule type="expression" priority="3" id="{52D3E67E-5213-44C0-9A15-C173467F19D9}">
            <xm:f>NOT(OR('1 Unternehmensangaben'!$G$22=$U$97,            '1 Unternehmensangaben'!$G$22=$V$97,            '1 Unternehmensangaben'!$G$22=$W$97,            '1 Unternehmensangaben'!$G$22=$X$97,            '1 Unternehmensangaben'!$G$22=$Y$97))</xm:f>
            <x14:dxf>
              <font>
                <color theme="0" tint="-0.24994659260841701"/>
              </font>
              <fill>
                <patternFill>
                  <bgColor theme="0" tint="-0.499984740745262"/>
                </patternFill>
              </fill>
            </x14:dxf>
          </x14:cfRule>
          <xm:sqref>A97:D128</xm:sqref>
        </x14:conditionalFormatting>
        <x14:conditionalFormatting xmlns:xm="http://schemas.microsoft.com/office/excel/2006/main">
          <x14:cfRule type="expression" priority="2" id="{5F0D2339-9F61-4290-8F77-73FFEB361977}">
            <xm:f>NOT(OR('1 Unternehmensangaben'!$G$22=$U$130,            '1 Unternehmensangaben'!$G$22=$V$130,            '1 Unternehmensangaben'!$G$22=$W$130,            '1 Unternehmensangaben'!$G$22=$X$130,            '1 Unternehmensangaben'!$G$22=$Y$130))</xm:f>
            <x14:dxf>
              <font>
                <color theme="0" tint="-0.24994659260841701"/>
              </font>
              <fill>
                <patternFill>
                  <bgColor theme="0" tint="-0.499984740745262"/>
                </patternFill>
              </fill>
            </x14:dxf>
          </x14:cfRule>
          <xm:sqref>A130:D140</xm:sqref>
        </x14:conditionalFormatting>
        <x14:conditionalFormatting xmlns:xm="http://schemas.microsoft.com/office/excel/2006/main">
          <x14:cfRule type="expression" priority="1" id="{C289FE5E-1335-4DC3-AC7D-53F4DDE3AA94}">
            <xm:f>NOT(OR('1 Unternehmensangaben'!$G$22=$U$142,            '1 Unternehmensangaben'!$G$22=$V$142,            '1 Unternehmensangaben'!$G$22=$W$142,            '1 Unternehmensangaben'!$G$22=$X$142,            '1 Unternehmensangaben'!$G$22=$Y$142))</xm:f>
            <x14:dxf>
              <font>
                <color theme="0" tint="-0.24994659260841701"/>
              </font>
              <fill>
                <patternFill>
                  <bgColor theme="0" tint="-0.499984740745262"/>
                </patternFill>
              </fill>
            </x14:dxf>
          </x14:cfRule>
          <xm:sqref>A142:D163</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758902-0896-4CE2-A53F-E025445DECB3}">
  <dimension ref="A1:M131"/>
  <sheetViews>
    <sheetView showGridLines="0" view="pageBreakPreview" zoomScale="60" zoomScaleNormal="40" workbookViewId="0">
      <pane xSplit="1" ySplit="1" topLeftCell="B2" activePane="bottomRight" state="frozen"/>
      <selection activeCell="C43" sqref="C43"/>
      <selection pane="topRight" activeCell="C43" sqref="C43"/>
      <selection pane="bottomLeft" activeCell="C43" sqref="C43"/>
      <selection pane="bottomRight" activeCell="L27" sqref="L27"/>
    </sheetView>
  </sheetViews>
  <sheetFormatPr baseColWidth="10" defaultColWidth="8" defaultRowHeight="15" outlineLevelRow="1" x14ac:dyDescent="0.25"/>
  <cols>
    <col min="1" max="1" width="6.75" style="9" customWidth="1"/>
    <col min="2" max="2" width="27.5" style="9" customWidth="1"/>
    <col min="3" max="3" width="24" style="16" customWidth="1"/>
    <col min="4" max="5" width="22.625" style="9" customWidth="1"/>
    <col min="6" max="6" width="38.125" style="9" customWidth="1"/>
    <col min="7" max="7" width="17.125" style="9" customWidth="1"/>
    <col min="8" max="8" width="15.875" style="9" customWidth="1"/>
    <col min="9" max="9" width="32.625" style="9" customWidth="1"/>
    <col min="10" max="10" width="22.625" style="9" customWidth="1"/>
    <col min="11" max="11" width="32.625" style="9" customWidth="1"/>
    <col min="12" max="12" width="40.625" style="9" customWidth="1"/>
    <col min="13" max="13" width="29.5" style="9" customWidth="1"/>
    <col min="14" max="16384" width="8" style="9"/>
  </cols>
  <sheetData>
    <row r="1" spans="1:13" s="12" customFormat="1" ht="20.25" customHeight="1" x14ac:dyDescent="0.25">
      <c r="A1" s="184" t="s">
        <v>28</v>
      </c>
      <c r="B1" s="184" t="s">
        <v>105</v>
      </c>
      <c r="C1" s="185" t="s">
        <v>106</v>
      </c>
      <c r="D1" s="185" t="s">
        <v>107</v>
      </c>
      <c r="E1" s="185" t="s">
        <v>108</v>
      </c>
      <c r="F1" s="185" t="s">
        <v>232</v>
      </c>
      <c r="G1" s="185" t="s">
        <v>237</v>
      </c>
      <c r="H1" s="185" t="s">
        <v>238</v>
      </c>
      <c r="I1" s="185" t="s">
        <v>316</v>
      </c>
      <c r="J1" s="185" t="s">
        <v>109</v>
      </c>
      <c r="K1" s="185" t="s">
        <v>110</v>
      </c>
      <c r="L1" s="185" t="s">
        <v>111</v>
      </c>
      <c r="M1" s="185" t="s">
        <v>112</v>
      </c>
    </row>
    <row r="2" spans="1:13" ht="15" customHeight="1" x14ac:dyDescent="0.25">
      <c r="A2" s="340">
        <v>2021</v>
      </c>
      <c r="B2" s="141"/>
      <c r="C2" s="141"/>
      <c r="D2" s="139"/>
      <c r="E2" s="176"/>
      <c r="F2" s="176"/>
      <c r="G2" s="148"/>
      <c r="H2" s="176"/>
      <c r="I2" s="177"/>
      <c r="J2" s="177"/>
      <c r="K2" s="177"/>
      <c r="L2" s="138"/>
      <c r="M2" s="138"/>
    </row>
    <row r="3" spans="1:13" ht="15" customHeight="1" x14ac:dyDescent="0.25">
      <c r="A3" s="341"/>
      <c r="B3" s="174"/>
      <c r="C3" s="141"/>
      <c r="D3" s="139"/>
      <c r="E3" s="176"/>
      <c r="F3" s="176"/>
      <c r="G3" s="148"/>
      <c r="H3" s="176"/>
      <c r="I3" s="177"/>
      <c r="J3" s="177"/>
      <c r="K3" s="177"/>
      <c r="L3" s="138"/>
      <c r="M3" s="138"/>
    </row>
    <row r="4" spans="1:13" ht="15" customHeight="1" x14ac:dyDescent="0.25">
      <c r="A4" s="341"/>
      <c r="B4" s="139"/>
      <c r="C4" s="141"/>
      <c r="D4" s="139"/>
      <c r="E4" s="176"/>
      <c r="F4" s="176"/>
      <c r="G4" s="148"/>
      <c r="H4" s="176"/>
      <c r="I4" s="177"/>
      <c r="J4" s="177"/>
      <c r="K4" s="177"/>
      <c r="L4" s="138"/>
      <c r="M4" s="138"/>
    </row>
    <row r="5" spans="1:13" ht="15" customHeight="1" x14ac:dyDescent="0.25">
      <c r="A5" s="341"/>
      <c r="B5" s="139"/>
      <c r="C5" s="141"/>
      <c r="D5" s="139"/>
      <c r="E5" s="176"/>
      <c r="F5" s="176"/>
      <c r="G5" s="148"/>
      <c r="H5" s="176"/>
      <c r="I5" s="177"/>
      <c r="J5" s="177"/>
      <c r="K5" s="177"/>
      <c r="L5" s="138"/>
      <c r="M5" s="138"/>
    </row>
    <row r="6" spans="1:13" ht="15" customHeight="1" x14ac:dyDescent="0.25">
      <c r="A6" s="341"/>
      <c r="B6" s="139"/>
      <c r="C6" s="141"/>
      <c r="D6" s="139"/>
      <c r="E6" s="176"/>
      <c r="F6" s="176"/>
      <c r="G6" s="148"/>
      <c r="H6" s="176"/>
      <c r="I6" s="177"/>
      <c r="J6" s="177"/>
      <c r="K6" s="177"/>
      <c r="L6" s="138"/>
      <c r="M6" s="138"/>
    </row>
    <row r="7" spans="1:13" ht="15" customHeight="1" x14ac:dyDescent="0.25">
      <c r="A7" s="341"/>
      <c r="B7" s="139"/>
      <c r="C7" s="141"/>
      <c r="D7" s="139"/>
      <c r="E7" s="176"/>
      <c r="F7" s="176"/>
      <c r="G7" s="148"/>
      <c r="H7" s="176"/>
      <c r="I7" s="177"/>
      <c r="J7" s="177"/>
      <c r="K7" s="177"/>
      <c r="L7" s="138"/>
      <c r="M7" s="138"/>
    </row>
    <row r="8" spans="1:13" ht="15" customHeight="1" x14ac:dyDescent="0.25">
      <c r="A8" s="341"/>
      <c r="B8" s="139"/>
      <c r="C8" s="141"/>
      <c r="D8" s="139"/>
      <c r="E8" s="176"/>
      <c r="F8" s="176"/>
      <c r="G8" s="148"/>
      <c r="H8" s="176"/>
      <c r="I8" s="177"/>
      <c r="J8" s="177"/>
      <c r="K8" s="177"/>
      <c r="L8" s="138"/>
      <c r="M8" s="138"/>
    </row>
    <row r="9" spans="1:13" ht="15" customHeight="1" x14ac:dyDescent="0.25">
      <c r="A9" s="341"/>
      <c r="B9" s="139"/>
      <c r="C9" s="141"/>
      <c r="D9" s="139"/>
      <c r="E9" s="176"/>
      <c r="F9" s="176"/>
      <c r="G9" s="148"/>
      <c r="H9" s="176"/>
      <c r="I9" s="177"/>
      <c r="J9" s="177"/>
      <c r="K9" s="177"/>
      <c r="L9" s="138"/>
      <c r="M9" s="138"/>
    </row>
    <row r="10" spans="1:13" ht="15" customHeight="1" x14ac:dyDescent="0.25">
      <c r="A10" s="341"/>
      <c r="B10" s="139"/>
      <c r="C10" s="141"/>
      <c r="D10" s="139"/>
      <c r="E10" s="176"/>
      <c r="F10" s="176"/>
      <c r="G10" s="148"/>
      <c r="H10" s="176"/>
      <c r="I10" s="177"/>
      <c r="J10" s="177"/>
      <c r="K10" s="177"/>
      <c r="L10" s="138"/>
      <c r="M10" s="138"/>
    </row>
    <row r="11" spans="1:13" ht="15" customHeight="1" x14ac:dyDescent="0.25">
      <c r="A11" s="341"/>
      <c r="B11" s="139"/>
      <c r="C11" s="175"/>
      <c r="D11" s="139"/>
      <c r="E11" s="176"/>
      <c r="F11" s="176"/>
      <c r="G11" s="148"/>
      <c r="H11" s="176"/>
      <c r="I11" s="177"/>
      <c r="J11" s="177"/>
      <c r="K11" s="177"/>
      <c r="L11" s="138"/>
      <c r="M11" s="138"/>
    </row>
    <row r="12" spans="1:13" ht="15" hidden="1" customHeight="1" outlineLevel="1" x14ac:dyDescent="0.25">
      <c r="A12" s="341"/>
      <c r="B12" s="139"/>
      <c r="C12" s="175"/>
      <c r="D12" s="139"/>
      <c r="E12" s="176"/>
      <c r="F12" s="176"/>
      <c r="G12" s="148"/>
      <c r="H12" s="176"/>
      <c r="I12" s="177"/>
      <c r="J12" s="177"/>
      <c r="K12" s="177"/>
      <c r="L12" s="138"/>
      <c r="M12" s="138"/>
    </row>
    <row r="13" spans="1:13" ht="15" hidden="1" customHeight="1" outlineLevel="1" x14ac:dyDescent="0.25">
      <c r="A13" s="341"/>
      <c r="B13" s="139"/>
      <c r="C13" s="175"/>
      <c r="D13" s="139"/>
      <c r="E13" s="176"/>
      <c r="F13" s="176"/>
      <c r="G13" s="148"/>
      <c r="H13" s="176"/>
      <c r="I13" s="177"/>
      <c r="J13" s="177"/>
      <c r="K13" s="177"/>
      <c r="L13" s="138"/>
      <c r="M13" s="138"/>
    </row>
    <row r="14" spans="1:13" ht="15" hidden="1" customHeight="1" outlineLevel="1" x14ac:dyDescent="0.25">
      <c r="A14" s="341"/>
      <c r="B14" s="139"/>
      <c r="C14" s="175"/>
      <c r="D14" s="139"/>
      <c r="E14" s="176"/>
      <c r="F14" s="176"/>
      <c r="G14" s="148"/>
      <c r="H14" s="176"/>
      <c r="I14" s="177"/>
      <c r="J14" s="177"/>
      <c r="K14" s="177"/>
      <c r="L14" s="138"/>
      <c r="M14" s="138"/>
    </row>
    <row r="15" spans="1:13" ht="15" hidden="1" customHeight="1" outlineLevel="1" x14ac:dyDescent="0.25">
      <c r="A15" s="341"/>
      <c r="B15" s="139"/>
      <c r="C15" s="175"/>
      <c r="D15" s="139"/>
      <c r="E15" s="176"/>
      <c r="F15" s="176"/>
      <c r="G15" s="148"/>
      <c r="H15" s="176"/>
      <c r="I15" s="177"/>
      <c r="J15" s="177"/>
      <c r="K15" s="177"/>
      <c r="L15" s="138"/>
      <c r="M15" s="138"/>
    </row>
    <row r="16" spans="1:13" ht="15" hidden="1" customHeight="1" outlineLevel="1" x14ac:dyDescent="0.25">
      <c r="A16" s="341"/>
      <c r="B16" s="139"/>
      <c r="C16" s="175"/>
      <c r="D16" s="139"/>
      <c r="E16" s="176"/>
      <c r="F16" s="176"/>
      <c r="G16" s="148"/>
      <c r="H16" s="176"/>
      <c r="I16" s="177"/>
      <c r="J16" s="177"/>
      <c r="K16" s="177"/>
      <c r="L16" s="138"/>
      <c r="M16" s="138"/>
    </row>
    <row r="17" spans="1:13" ht="15" hidden="1" customHeight="1" outlineLevel="1" x14ac:dyDescent="0.25">
      <c r="A17" s="341"/>
      <c r="B17" s="139"/>
      <c r="C17" s="175"/>
      <c r="D17" s="139"/>
      <c r="E17" s="176"/>
      <c r="F17" s="176"/>
      <c r="G17" s="148"/>
      <c r="H17" s="176"/>
      <c r="I17" s="177"/>
      <c r="J17" s="177"/>
      <c r="K17" s="177"/>
      <c r="L17" s="138"/>
      <c r="M17" s="138"/>
    </row>
    <row r="18" spans="1:13" ht="15" hidden="1" customHeight="1" outlineLevel="1" x14ac:dyDescent="0.25">
      <c r="A18" s="341"/>
      <c r="B18" s="139"/>
      <c r="C18" s="175"/>
      <c r="D18" s="139"/>
      <c r="E18" s="176"/>
      <c r="F18" s="176"/>
      <c r="G18" s="148"/>
      <c r="H18" s="176"/>
      <c r="I18" s="177"/>
      <c r="J18" s="177"/>
      <c r="K18" s="177"/>
      <c r="L18" s="138"/>
      <c r="M18" s="138"/>
    </row>
    <row r="19" spans="1:13" ht="15" hidden="1" customHeight="1" outlineLevel="1" x14ac:dyDescent="0.25">
      <c r="A19" s="341"/>
      <c r="B19" s="139"/>
      <c r="C19" s="175"/>
      <c r="D19" s="139"/>
      <c r="E19" s="176"/>
      <c r="F19" s="176"/>
      <c r="G19" s="148"/>
      <c r="H19" s="176"/>
      <c r="I19" s="177"/>
      <c r="J19" s="177"/>
      <c r="K19" s="177"/>
      <c r="L19" s="138"/>
      <c r="M19" s="138"/>
    </row>
    <row r="20" spans="1:13" ht="15" hidden="1" customHeight="1" outlineLevel="1" x14ac:dyDescent="0.25">
      <c r="A20" s="341"/>
      <c r="B20" s="139"/>
      <c r="C20" s="175"/>
      <c r="D20" s="139"/>
      <c r="E20" s="176"/>
      <c r="F20" s="176"/>
      <c r="G20" s="148"/>
      <c r="H20" s="176"/>
      <c r="I20" s="177"/>
      <c r="J20" s="177"/>
      <c r="K20" s="177"/>
      <c r="L20" s="138"/>
      <c r="M20" s="138"/>
    </row>
    <row r="21" spans="1:13" ht="15" hidden="1" customHeight="1" outlineLevel="1" x14ac:dyDescent="0.25">
      <c r="A21" s="341"/>
      <c r="B21" s="139"/>
      <c r="C21" s="175"/>
      <c r="D21" s="139"/>
      <c r="E21" s="176"/>
      <c r="F21" s="176"/>
      <c r="G21" s="148"/>
      <c r="H21" s="176"/>
      <c r="I21" s="177"/>
      <c r="J21" s="177"/>
      <c r="K21" s="177"/>
      <c r="L21" s="138"/>
      <c r="M21" s="138"/>
    </row>
    <row r="22" spans="1:13" ht="15" hidden="1" customHeight="1" outlineLevel="1" x14ac:dyDescent="0.25">
      <c r="A22" s="341"/>
      <c r="B22" s="139"/>
      <c r="C22" s="175"/>
      <c r="D22" s="139"/>
      <c r="E22" s="176"/>
      <c r="F22" s="176"/>
      <c r="G22" s="148"/>
      <c r="H22" s="176"/>
      <c r="I22" s="177"/>
      <c r="J22" s="177"/>
      <c r="K22" s="177"/>
      <c r="L22" s="138"/>
      <c r="M22" s="138"/>
    </row>
    <row r="23" spans="1:13" ht="15" hidden="1" customHeight="1" outlineLevel="1" x14ac:dyDescent="0.25">
      <c r="A23" s="342"/>
      <c r="B23" s="141"/>
      <c r="C23" s="175"/>
      <c r="D23" s="139"/>
      <c r="E23" s="176"/>
      <c r="F23" s="176"/>
      <c r="G23" s="148"/>
      <c r="H23" s="176"/>
      <c r="I23" s="177"/>
      <c r="J23" s="177"/>
      <c r="K23" s="177"/>
      <c r="L23" s="138"/>
      <c r="M23" s="138"/>
    </row>
    <row r="24" spans="1:13" ht="15" customHeight="1" collapsed="1" x14ac:dyDescent="0.25">
      <c r="A24" s="340">
        <v>2022</v>
      </c>
      <c r="B24" s="140"/>
      <c r="C24" s="140"/>
      <c r="D24" s="140"/>
      <c r="E24" s="190"/>
      <c r="F24" s="190"/>
      <c r="G24" s="190"/>
      <c r="H24" s="190"/>
      <c r="I24" s="193"/>
      <c r="J24" s="193"/>
      <c r="K24" s="193"/>
      <c r="L24" s="183"/>
      <c r="M24" s="183"/>
    </row>
    <row r="25" spans="1:13" ht="15" customHeight="1" x14ac:dyDescent="0.25">
      <c r="A25" s="341"/>
      <c r="B25" s="140"/>
      <c r="C25" s="140"/>
      <c r="D25" s="140"/>
      <c r="E25" s="190"/>
      <c r="F25" s="190"/>
      <c r="G25" s="190"/>
      <c r="H25" s="190"/>
      <c r="I25" s="193"/>
      <c r="J25" s="193"/>
      <c r="K25" s="193"/>
      <c r="L25" s="183"/>
      <c r="M25" s="183"/>
    </row>
    <row r="26" spans="1:13" ht="15" customHeight="1" x14ac:dyDescent="0.25">
      <c r="A26" s="341"/>
      <c r="B26" s="140"/>
      <c r="C26" s="140"/>
      <c r="D26" s="140"/>
      <c r="E26" s="190"/>
      <c r="F26" s="190"/>
      <c r="G26" s="190"/>
      <c r="H26" s="190"/>
      <c r="I26" s="193"/>
      <c r="J26" s="193"/>
      <c r="K26" s="193"/>
      <c r="L26" s="183"/>
      <c r="M26" s="183"/>
    </row>
    <row r="27" spans="1:13" ht="15" customHeight="1" x14ac:dyDescent="0.25">
      <c r="A27" s="341"/>
      <c r="B27" s="140"/>
      <c r="C27" s="140"/>
      <c r="D27" s="140"/>
      <c r="E27" s="190"/>
      <c r="F27" s="190"/>
      <c r="G27" s="190"/>
      <c r="H27" s="190"/>
      <c r="I27" s="193"/>
      <c r="J27" s="193"/>
      <c r="K27" s="193"/>
      <c r="L27" s="183"/>
      <c r="M27" s="183"/>
    </row>
    <row r="28" spans="1:13" ht="15" customHeight="1" x14ac:dyDescent="0.25">
      <c r="A28" s="341"/>
      <c r="B28" s="140"/>
      <c r="C28" s="140"/>
      <c r="D28" s="140"/>
      <c r="E28" s="190"/>
      <c r="F28" s="190"/>
      <c r="G28" s="190"/>
      <c r="H28" s="190"/>
      <c r="I28" s="193"/>
      <c r="J28" s="193"/>
      <c r="K28" s="193"/>
      <c r="L28" s="183"/>
      <c r="M28" s="183"/>
    </row>
    <row r="29" spans="1:13" ht="15" customHeight="1" x14ac:dyDescent="0.25">
      <c r="A29" s="341"/>
      <c r="B29" s="140"/>
      <c r="C29" s="140"/>
      <c r="D29" s="140"/>
      <c r="E29" s="190"/>
      <c r="F29" s="190"/>
      <c r="G29" s="190"/>
      <c r="H29" s="190"/>
      <c r="I29" s="193"/>
      <c r="J29" s="193"/>
      <c r="K29" s="193"/>
      <c r="L29" s="183"/>
      <c r="M29" s="183"/>
    </row>
    <row r="30" spans="1:13" ht="15" customHeight="1" x14ac:dyDescent="0.25">
      <c r="A30" s="341"/>
      <c r="B30" s="140"/>
      <c r="C30" s="140"/>
      <c r="D30" s="140"/>
      <c r="E30" s="190"/>
      <c r="F30" s="190"/>
      <c r="G30" s="190"/>
      <c r="H30" s="190"/>
      <c r="I30" s="193"/>
      <c r="J30" s="193"/>
      <c r="K30" s="193"/>
      <c r="L30" s="183"/>
      <c r="M30" s="183"/>
    </row>
    <row r="31" spans="1:13" ht="15" customHeight="1" x14ac:dyDescent="0.25">
      <c r="A31" s="341"/>
      <c r="B31" s="140"/>
      <c r="C31" s="140"/>
      <c r="D31" s="140"/>
      <c r="E31" s="190"/>
      <c r="F31" s="190"/>
      <c r="G31" s="190"/>
      <c r="H31" s="190"/>
      <c r="I31" s="193"/>
      <c r="J31" s="193"/>
      <c r="K31" s="193"/>
      <c r="L31" s="183"/>
      <c r="M31" s="183"/>
    </row>
    <row r="32" spans="1:13" ht="15" customHeight="1" x14ac:dyDescent="0.25">
      <c r="A32" s="341"/>
      <c r="B32" s="140"/>
      <c r="C32" s="140"/>
      <c r="D32" s="140"/>
      <c r="E32" s="190"/>
      <c r="F32" s="190"/>
      <c r="G32" s="190"/>
      <c r="H32" s="190"/>
      <c r="I32" s="193"/>
      <c r="J32" s="193"/>
      <c r="K32" s="193"/>
      <c r="L32" s="183"/>
      <c r="M32" s="183"/>
    </row>
    <row r="33" spans="1:13" ht="15" customHeight="1" x14ac:dyDescent="0.25">
      <c r="A33" s="341"/>
      <c r="B33" s="140"/>
      <c r="C33" s="189"/>
      <c r="D33" s="140"/>
      <c r="E33" s="190"/>
      <c r="F33" s="190"/>
      <c r="G33" s="191"/>
      <c r="H33" s="190"/>
      <c r="I33" s="193"/>
      <c r="J33" s="193"/>
      <c r="K33" s="193"/>
      <c r="L33" s="183"/>
      <c r="M33" s="183"/>
    </row>
    <row r="34" spans="1:13" ht="15" hidden="1" customHeight="1" outlineLevel="1" x14ac:dyDescent="0.25">
      <c r="A34" s="341"/>
      <c r="B34" s="140"/>
      <c r="C34" s="189"/>
      <c r="D34" s="140"/>
      <c r="E34" s="190"/>
      <c r="F34" s="190"/>
      <c r="G34" s="191"/>
      <c r="H34" s="190"/>
      <c r="I34" s="193"/>
      <c r="J34" s="193"/>
      <c r="K34" s="193"/>
      <c r="L34" s="183"/>
      <c r="M34" s="183"/>
    </row>
    <row r="35" spans="1:13" ht="15" hidden="1" customHeight="1" outlineLevel="1" x14ac:dyDescent="0.25">
      <c r="A35" s="341"/>
      <c r="B35" s="140"/>
      <c r="C35" s="189"/>
      <c r="D35" s="140"/>
      <c r="E35" s="190"/>
      <c r="F35" s="190"/>
      <c r="G35" s="191"/>
      <c r="H35" s="190"/>
      <c r="I35" s="193"/>
      <c r="J35" s="193"/>
      <c r="K35" s="193"/>
      <c r="L35" s="183"/>
      <c r="M35" s="183"/>
    </row>
    <row r="36" spans="1:13" ht="15" hidden="1" customHeight="1" outlineLevel="1" x14ac:dyDescent="0.25">
      <c r="A36" s="341"/>
      <c r="B36" s="140"/>
      <c r="C36" s="189"/>
      <c r="D36" s="140"/>
      <c r="E36" s="190"/>
      <c r="F36" s="190"/>
      <c r="G36" s="191"/>
      <c r="H36" s="190"/>
      <c r="I36" s="193"/>
      <c r="J36" s="193"/>
      <c r="K36" s="193"/>
      <c r="L36" s="183"/>
      <c r="M36" s="183"/>
    </row>
    <row r="37" spans="1:13" ht="15" hidden="1" customHeight="1" outlineLevel="1" x14ac:dyDescent="0.25">
      <c r="A37" s="341"/>
      <c r="B37" s="140"/>
      <c r="C37" s="189"/>
      <c r="D37" s="140"/>
      <c r="E37" s="190"/>
      <c r="F37" s="190"/>
      <c r="G37" s="191"/>
      <c r="H37" s="190"/>
      <c r="I37" s="193"/>
      <c r="J37" s="193"/>
      <c r="K37" s="193"/>
      <c r="L37" s="183"/>
      <c r="M37" s="183"/>
    </row>
    <row r="38" spans="1:13" ht="15" hidden="1" customHeight="1" outlineLevel="1" x14ac:dyDescent="0.25">
      <c r="A38" s="341"/>
      <c r="B38" s="140"/>
      <c r="C38" s="189"/>
      <c r="D38" s="140"/>
      <c r="E38" s="190"/>
      <c r="F38" s="190"/>
      <c r="G38" s="191"/>
      <c r="H38" s="190"/>
      <c r="I38" s="193"/>
      <c r="J38" s="193"/>
      <c r="K38" s="193"/>
      <c r="L38" s="183"/>
      <c r="M38" s="183"/>
    </row>
    <row r="39" spans="1:13" ht="15" hidden="1" customHeight="1" outlineLevel="1" x14ac:dyDescent="0.25">
      <c r="A39" s="341"/>
      <c r="B39" s="140"/>
      <c r="C39" s="189"/>
      <c r="D39" s="140"/>
      <c r="E39" s="190"/>
      <c r="F39" s="190"/>
      <c r="G39" s="191"/>
      <c r="H39" s="190"/>
      <c r="I39" s="193"/>
      <c r="J39" s="193"/>
      <c r="K39" s="193"/>
      <c r="L39" s="183"/>
      <c r="M39" s="183"/>
    </row>
    <row r="40" spans="1:13" ht="15" hidden="1" customHeight="1" outlineLevel="1" x14ac:dyDescent="0.25">
      <c r="A40" s="341"/>
      <c r="B40" s="140"/>
      <c r="C40" s="189"/>
      <c r="D40" s="140"/>
      <c r="E40" s="190"/>
      <c r="F40" s="190"/>
      <c r="G40" s="191"/>
      <c r="H40" s="190"/>
      <c r="I40" s="193"/>
      <c r="J40" s="193"/>
      <c r="K40" s="193"/>
      <c r="L40" s="183"/>
      <c r="M40" s="183"/>
    </row>
    <row r="41" spans="1:13" ht="15" hidden="1" customHeight="1" outlineLevel="1" x14ac:dyDescent="0.25">
      <c r="A41" s="341"/>
      <c r="B41" s="140"/>
      <c r="C41" s="189"/>
      <c r="D41" s="140"/>
      <c r="E41" s="190"/>
      <c r="F41" s="190"/>
      <c r="G41" s="191"/>
      <c r="H41" s="190"/>
      <c r="I41" s="193"/>
      <c r="J41" s="193"/>
      <c r="K41" s="193"/>
      <c r="L41" s="183"/>
      <c r="M41" s="183"/>
    </row>
    <row r="42" spans="1:13" ht="15" hidden="1" customHeight="1" outlineLevel="1" x14ac:dyDescent="0.25">
      <c r="A42" s="341"/>
      <c r="B42" s="140"/>
      <c r="C42" s="189"/>
      <c r="D42" s="140"/>
      <c r="E42" s="190"/>
      <c r="F42" s="190"/>
      <c r="G42" s="191"/>
      <c r="H42" s="190"/>
      <c r="I42" s="193"/>
      <c r="J42" s="193"/>
      <c r="K42" s="193"/>
      <c r="L42" s="183"/>
      <c r="M42" s="183"/>
    </row>
    <row r="43" spans="1:13" ht="15" hidden="1" customHeight="1" outlineLevel="1" x14ac:dyDescent="0.25">
      <c r="A43" s="341"/>
      <c r="B43" s="140"/>
      <c r="C43" s="189"/>
      <c r="D43" s="140"/>
      <c r="E43" s="190"/>
      <c r="F43" s="190"/>
      <c r="G43" s="191"/>
      <c r="H43" s="190"/>
      <c r="I43" s="193"/>
      <c r="J43" s="193"/>
      <c r="K43" s="193"/>
      <c r="L43" s="183"/>
      <c r="M43" s="183"/>
    </row>
    <row r="44" spans="1:13" ht="15" hidden="1" customHeight="1" outlineLevel="1" x14ac:dyDescent="0.25">
      <c r="A44" s="341"/>
      <c r="B44" s="140"/>
      <c r="C44" s="189"/>
      <c r="D44" s="140"/>
      <c r="E44" s="190"/>
      <c r="F44" s="190"/>
      <c r="G44" s="191"/>
      <c r="H44" s="190"/>
      <c r="I44" s="193"/>
      <c r="J44" s="193"/>
      <c r="K44" s="193"/>
      <c r="L44" s="183"/>
      <c r="M44" s="183"/>
    </row>
    <row r="45" spans="1:13" ht="15" hidden="1" customHeight="1" outlineLevel="1" x14ac:dyDescent="0.25">
      <c r="A45" s="342"/>
      <c r="B45" s="183"/>
      <c r="C45" s="189"/>
      <c r="D45" s="140"/>
      <c r="E45" s="190"/>
      <c r="F45" s="190"/>
      <c r="G45" s="191"/>
      <c r="H45" s="190"/>
      <c r="I45" s="193"/>
      <c r="J45" s="193"/>
      <c r="K45" s="193"/>
      <c r="L45" s="183"/>
      <c r="M45" s="183"/>
    </row>
    <row r="46" spans="1:13" ht="15" customHeight="1" collapsed="1" x14ac:dyDescent="0.25">
      <c r="A46" s="340">
        <v>2023</v>
      </c>
      <c r="B46" s="139"/>
      <c r="C46" s="139"/>
      <c r="D46" s="139"/>
      <c r="E46" s="176"/>
      <c r="F46" s="176"/>
      <c r="G46" s="176"/>
      <c r="H46" s="176"/>
      <c r="I46" s="177"/>
      <c r="J46" s="177"/>
      <c r="K46" s="177"/>
      <c r="L46" s="138"/>
      <c r="M46" s="138"/>
    </row>
    <row r="47" spans="1:13" ht="15" customHeight="1" x14ac:dyDescent="0.25">
      <c r="A47" s="341"/>
      <c r="B47" s="139"/>
      <c r="C47" s="139"/>
      <c r="D47" s="139"/>
      <c r="E47" s="176"/>
      <c r="F47" s="176"/>
      <c r="G47" s="176"/>
      <c r="H47" s="176"/>
      <c r="I47" s="177"/>
      <c r="J47" s="177"/>
      <c r="K47" s="177"/>
      <c r="L47" s="138"/>
      <c r="M47" s="138"/>
    </row>
    <row r="48" spans="1:13" ht="15" customHeight="1" x14ac:dyDescent="0.25">
      <c r="A48" s="341"/>
      <c r="B48" s="139"/>
      <c r="C48" s="139"/>
      <c r="D48" s="139"/>
      <c r="E48" s="176"/>
      <c r="F48" s="176"/>
      <c r="G48" s="176"/>
      <c r="H48" s="176"/>
      <c r="I48" s="177"/>
      <c r="J48" s="177"/>
      <c r="K48" s="177"/>
      <c r="L48" s="138"/>
      <c r="M48" s="138"/>
    </row>
    <row r="49" spans="1:13" ht="15" customHeight="1" x14ac:dyDescent="0.25">
      <c r="A49" s="341"/>
      <c r="B49" s="139"/>
      <c r="C49" s="139"/>
      <c r="D49" s="139"/>
      <c r="E49" s="176"/>
      <c r="F49" s="176"/>
      <c r="G49" s="176"/>
      <c r="H49" s="176"/>
      <c r="I49" s="177"/>
      <c r="J49" s="177"/>
      <c r="K49" s="177"/>
      <c r="L49" s="138"/>
      <c r="M49" s="138"/>
    </row>
    <row r="50" spans="1:13" ht="15" customHeight="1" x14ac:dyDescent="0.25">
      <c r="A50" s="341"/>
      <c r="B50" s="139"/>
      <c r="C50" s="139"/>
      <c r="D50" s="139"/>
      <c r="E50" s="176"/>
      <c r="F50" s="176"/>
      <c r="G50" s="176"/>
      <c r="H50" s="176"/>
      <c r="I50" s="177"/>
      <c r="J50" s="177"/>
      <c r="K50" s="177"/>
      <c r="L50" s="138"/>
      <c r="M50" s="138"/>
    </row>
    <row r="51" spans="1:13" ht="15" customHeight="1" x14ac:dyDescent="0.25">
      <c r="A51" s="341"/>
      <c r="B51" s="139"/>
      <c r="C51" s="139"/>
      <c r="D51" s="139"/>
      <c r="E51" s="176"/>
      <c r="F51" s="176"/>
      <c r="G51" s="176"/>
      <c r="H51" s="176"/>
      <c r="I51" s="177"/>
      <c r="J51" s="177"/>
      <c r="K51" s="177"/>
      <c r="L51" s="138"/>
      <c r="M51" s="138"/>
    </row>
    <row r="52" spans="1:13" ht="15" customHeight="1" x14ac:dyDescent="0.25">
      <c r="A52" s="341"/>
      <c r="B52" s="139"/>
      <c r="C52" s="139"/>
      <c r="D52" s="139"/>
      <c r="E52" s="176"/>
      <c r="F52" s="176"/>
      <c r="G52" s="176"/>
      <c r="H52" s="176"/>
      <c r="I52" s="177"/>
      <c r="J52" s="177"/>
      <c r="K52" s="177"/>
      <c r="L52" s="138"/>
      <c r="M52" s="138"/>
    </row>
    <row r="53" spans="1:13" ht="15" customHeight="1" x14ac:dyDescent="0.25">
      <c r="A53" s="341"/>
      <c r="B53" s="139"/>
      <c r="C53" s="139"/>
      <c r="D53" s="139"/>
      <c r="E53" s="176"/>
      <c r="F53" s="176"/>
      <c r="G53" s="176"/>
      <c r="H53" s="176"/>
      <c r="I53" s="177"/>
      <c r="J53" s="177"/>
      <c r="K53" s="177"/>
      <c r="L53" s="138"/>
      <c r="M53" s="138"/>
    </row>
    <row r="54" spans="1:13" ht="15" customHeight="1" x14ac:dyDescent="0.25">
      <c r="A54" s="341"/>
      <c r="B54" s="139"/>
      <c r="C54" s="139"/>
      <c r="D54" s="139"/>
      <c r="E54" s="176"/>
      <c r="F54" s="176"/>
      <c r="G54" s="176"/>
      <c r="H54" s="176"/>
      <c r="I54" s="177"/>
      <c r="J54" s="177"/>
      <c r="K54" s="177"/>
      <c r="L54" s="138"/>
      <c r="M54" s="138"/>
    </row>
    <row r="55" spans="1:13" ht="15" customHeight="1" x14ac:dyDescent="0.25">
      <c r="A55" s="341"/>
      <c r="B55" s="139"/>
      <c r="C55" s="175"/>
      <c r="D55" s="139"/>
      <c r="E55" s="176"/>
      <c r="F55" s="176"/>
      <c r="G55" s="148"/>
      <c r="H55" s="176"/>
      <c r="I55" s="177"/>
      <c r="J55" s="177"/>
      <c r="K55" s="177"/>
      <c r="L55" s="138"/>
      <c r="M55" s="138"/>
    </row>
    <row r="56" spans="1:13" ht="15" hidden="1" customHeight="1" outlineLevel="1" x14ac:dyDescent="0.25">
      <c r="A56" s="341"/>
      <c r="B56" s="139"/>
      <c r="C56" s="175"/>
      <c r="D56" s="139"/>
      <c r="E56" s="176"/>
      <c r="F56" s="176"/>
      <c r="G56" s="148"/>
      <c r="H56" s="176"/>
      <c r="I56" s="177"/>
      <c r="J56" s="177"/>
      <c r="K56" s="177"/>
      <c r="L56" s="138"/>
      <c r="M56" s="138"/>
    </row>
    <row r="57" spans="1:13" ht="15" hidden="1" customHeight="1" outlineLevel="1" x14ac:dyDescent="0.25">
      <c r="A57" s="341"/>
      <c r="B57" s="139"/>
      <c r="C57" s="175"/>
      <c r="D57" s="139"/>
      <c r="E57" s="176"/>
      <c r="F57" s="176"/>
      <c r="G57" s="148"/>
      <c r="H57" s="176"/>
      <c r="I57" s="177"/>
      <c r="J57" s="177"/>
      <c r="K57" s="177"/>
      <c r="L57" s="138"/>
      <c r="M57" s="138"/>
    </row>
    <row r="58" spans="1:13" ht="15" hidden="1" customHeight="1" outlineLevel="1" x14ac:dyDescent="0.25">
      <c r="A58" s="341"/>
      <c r="B58" s="139"/>
      <c r="C58" s="175"/>
      <c r="D58" s="139"/>
      <c r="E58" s="176"/>
      <c r="F58" s="176"/>
      <c r="G58" s="148"/>
      <c r="H58" s="176"/>
      <c r="I58" s="177"/>
      <c r="J58" s="177"/>
      <c r="K58" s="177"/>
      <c r="L58" s="138"/>
      <c r="M58" s="138"/>
    </row>
    <row r="59" spans="1:13" ht="15" hidden="1" customHeight="1" outlineLevel="1" x14ac:dyDescent="0.25">
      <c r="A59" s="341"/>
      <c r="B59" s="139"/>
      <c r="C59" s="175"/>
      <c r="D59" s="139"/>
      <c r="E59" s="176"/>
      <c r="F59" s="176"/>
      <c r="G59" s="148"/>
      <c r="H59" s="176"/>
      <c r="I59" s="177"/>
      <c r="J59" s="177"/>
      <c r="K59" s="177"/>
      <c r="L59" s="138"/>
      <c r="M59" s="138"/>
    </row>
    <row r="60" spans="1:13" ht="15" hidden="1" customHeight="1" outlineLevel="1" x14ac:dyDescent="0.25">
      <c r="A60" s="341"/>
      <c r="B60" s="139"/>
      <c r="C60" s="175"/>
      <c r="D60" s="139"/>
      <c r="E60" s="176"/>
      <c r="F60" s="176"/>
      <c r="G60" s="148"/>
      <c r="H60" s="176"/>
      <c r="I60" s="177"/>
      <c r="J60" s="177"/>
      <c r="K60" s="177"/>
      <c r="L60" s="138"/>
      <c r="M60" s="138"/>
    </row>
    <row r="61" spans="1:13" ht="15" hidden="1" customHeight="1" outlineLevel="1" x14ac:dyDescent="0.25">
      <c r="A61" s="341"/>
      <c r="B61" s="139"/>
      <c r="C61" s="175"/>
      <c r="D61" s="139"/>
      <c r="E61" s="176"/>
      <c r="F61" s="176"/>
      <c r="G61" s="148"/>
      <c r="H61" s="176"/>
      <c r="I61" s="177"/>
      <c r="J61" s="177"/>
      <c r="K61" s="177"/>
      <c r="L61" s="138"/>
      <c r="M61" s="138"/>
    </row>
    <row r="62" spans="1:13" ht="15" hidden="1" customHeight="1" outlineLevel="1" x14ac:dyDescent="0.25">
      <c r="A62" s="341"/>
      <c r="B62" s="139"/>
      <c r="C62" s="175"/>
      <c r="D62" s="139"/>
      <c r="E62" s="176"/>
      <c r="F62" s="176"/>
      <c r="G62" s="148"/>
      <c r="H62" s="176"/>
      <c r="I62" s="177"/>
      <c r="J62" s="177"/>
      <c r="K62" s="177"/>
      <c r="L62" s="138"/>
      <c r="M62" s="138"/>
    </row>
    <row r="63" spans="1:13" ht="15" hidden="1" customHeight="1" outlineLevel="1" x14ac:dyDescent="0.25">
      <c r="A63" s="341"/>
      <c r="B63" s="139"/>
      <c r="C63" s="175"/>
      <c r="D63" s="139"/>
      <c r="E63" s="176"/>
      <c r="F63" s="176"/>
      <c r="G63" s="148"/>
      <c r="H63" s="176"/>
      <c r="I63" s="177"/>
      <c r="J63" s="177"/>
      <c r="K63" s="177"/>
      <c r="L63" s="138"/>
      <c r="M63" s="138"/>
    </row>
    <row r="64" spans="1:13" ht="15" hidden="1" customHeight="1" outlineLevel="1" x14ac:dyDescent="0.25">
      <c r="A64" s="341"/>
      <c r="B64" s="139"/>
      <c r="C64" s="175"/>
      <c r="D64" s="139"/>
      <c r="E64" s="176"/>
      <c r="F64" s="176"/>
      <c r="G64" s="148"/>
      <c r="H64" s="176"/>
      <c r="I64" s="177"/>
      <c r="J64" s="177"/>
      <c r="K64" s="177"/>
      <c r="L64" s="138"/>
      <c r="M64" s="138"/>
    </row>
    <row r="65" spans="1:13" ht="15" hidden="1" customHeight="1" outlineLevel="1" x14ac:dyDescent="0.25">
      <c r="A65" s="341"/>
      <c r="B65" s="139"/>
      <c r="C65" s="175"/>
      <c r="D65" s="139"/>
      <c r="E65" s="176"/>
      <c r="F65" s="176"/>
      <c r="G65" s="148"/>
      <c r="H65" s="176"/>
      <c r="I65" s="177"/>
      <c r="J65" s="177"/>
      <c r="K65" s="177"/>
      <c r="L65" s="138"/>
      <c r="M65" s="138"/>
    </row>
    <row r="66" spans="1:13" ht="15" hidden="1" customHeight="1" outlineLevel="1" x14ac:dyDescent="0.25">
      <c r="A66" s="341"/>
      <c r="B66" s="139"/>
      <c r="C66" s="175"/>
      <c r="D66" s="139"/>
      <c r="E66" s="176"/>
      <c r="F66" s="176"/>
      <c r="G66" s="148"/>
      <c r="H66" s="176"/>
      <c r="I66" s="177"/>
      <c r="J66" s="177"/>
      <c r="K66" s="177"/>
      <c r="L66" s="138"/>
      <c r="M66" s="138"/>
    </row>
    <row r="67" spans="1:13" ht="15" hidden="1" customHeight="1" outlineLevel="1" x14ac:dyDescent="0.25">
      <c r="A67" s="342"/>
      <c r="B67" s="141"/>
      <c r="C67" s="175"/>
      <c r="D67" s="139"/>
      <c r="E67" s="176"/>
      <c r="F67" s="176"/>
      <c r="G67" s="148"/>
      <c r="H67" s="176"/>
      <c r="I67" s="177"/>
      <c r="J67" s="177"/>
      <c r="K67" s="177"/>
      <c r="L67" s="138"/>
      <c r="M67" s="138"/>
    </row>
    <row r="68" spans="1:13" ht="15" customHeight="1" collapsed="1" x14ac:dyDescent="0.25">
      <c r="A68" s="340">
        <v>2024</v>
      </c>
      <c r="B68" s="140"/>
      <c r="C68" s="140"/>
      <c r="D68" s="140"/>
      <c r="E68" s="190"/>
      <c r="F68" s="190"/>
      <c r="G68" s="190"/>
      <c r="H68" s="190"/>
      <c r="I68" s="193"/>
      <c r="J68" s="193"/>
      <c r="K68" s="193"/>
      <c r="L68" s="183"/>
      <c r="M68" s="183"/>
    </row>
    <row r="69" spans="1:13" ht="15" customHeight="1" x14ac:dyDescent="0.25">
      <c r="A69" s="341"/>
      <c r="B69" s="140"/>
      <c r="C69" s="140"/>
      <c r="D69" s="140"/>
      <c r="E69" s="190"/>
      <c r="F69" s="190"/>
      <c r="G69" s="190"/>
      <c r="H69" s="190"/>
      <c r="I69" s="193"/>
      <c r="J69" s="193"/>
      <c r="K69" s="193"/>
      <c r="L69" s="183"/>
      <c r="M69" s="183"/>
    </row>
    <row r="70" spans="1:13" ht="15" customHeight="1" x14ac:dyDescent="0.25">
      <c r="A70" s="341"/>
      <c r="B70" s="140"/>
      <c r="C70" s="140"/>
      <c r="D70" s="140"/>
      <c r="E70" s="190"/>
      <c r="F70" s="190"/>
      <c r="G70" s="190"/>
      <c r="H70" s="190"/>
      <c r="I70" s="193"/>
      <c r="J70" s="193"/>
      <c r="K70" s="193"/>
      <c r="L70" s="183"/>
      <c r="M70" s="183"/>
    </row>
    <row r="71" spans="1:13" ht="15" customHeight="1" x14ac:dyDescent="0.25">
      <c r="A71" s="341"/>
      <c r="B71" s="140"/>
      <c r="C71" s="140"/>
      <c r="D71" s="140"/>
      <c r="E71" s="190"/>
      <c r="F71" s="190"/>
      <c r="G71" s="190"/>
      <c r="H71" s="190"/>
      <c r="I71" s="193"/>
      <c r="J71" s="193"/>
      <c r="K71" s="193"/>
      <c r="L71" s="183"/>
      <c r="M71" s="183"/>
    </row>
    <row r="72" spans="1:13" ht="15" customHeight="1" x14ac:dyDescent="0.25">
      <c r="A72" s="341"/>
      <c r="B72" s="140"/>
      <c r="C72" s="140"/>
      <c r="D72" s="140"/>
      <c r="E72" s="190"/>
      <c r="F72" s="190"/>
      <c r="G72" s="190"/>
      <c r="H72" s="190"/>
      <c r="I72" s="193"/>
      <c r="J72" s="193"/>
      <c r="K72" s="193"/>
      <c r="L72" s="183"/>
      <c r="M72" s="183"/>
    </row>
    <row r="73" spans="1:13" ht="15" customHeight="1" x14ac:dyDescent="0.25">
      <c r="A73" s="341"/>
      <c r="B73" s="140"/>
      <c r="C73" s="140"/>
      <c r="D73" s="140"/>
      <c r="E73" s="190"/>
      <c r="F73" s="190"/>
      <c r="G73" s="190"/>
      <c r="H73" s="190"/>
      <c r="I73" s="193"/>
      <c r="J73" s="193"/>
      <c r="K73" s="193"/>
      <c r="L73" s="183"/>
      <c r="M73" s="183"/>
    </row>
    <row r="74" spans="1:13" ht="15" customHeight="1" x14ac:dyDescent="0.25">
      <c r="A74" s="341"/>
      <c r="B74" s="140"/>
      <c r="C74" s="140"/>
      <c r="D74" s="140"/>
      <c r="E74" s="190"/>
      <c r="F74" s="190"/>
      <c r="G74" s="190"/>
      <c r="H74" s="190"/>
      <c r="I74" s="193"/>
      <c r="J74" s="193"/>
      <c r="K74" s="193"/>
      <c r="L74" s="183"/>
      <c r="M74" s="183"/>
    </row>
    <row r="75" spans="1:13" ht="15" customHeight="1" x14ac:dyDescent="0.25">
      <c r="A75" s="341"/>
      <c r="B75" s="140"/>
      <c r="C75" s="140"/>
      <c r="D75" s="140"/>
      <c r="E75" s="190"/>
      <c r="F75" s="190"/>
      <c r="G75" s="190"/>
      <c r="H75" s="190"/>
      <c r="I75" s="193"/>
      <c r="J75" s="193"/>
      <c r="K75" s="193"/>
      <c r="L75" s="183"/>
      <c r="M75" s="183"/>
    </row>
    <row r="76" spans="1:13" ht="15" customHeight="1" x14ac:dyDescent="0.25">
      <c r="A76" s="341"/>
      <c r="B76" s="140"/>
      <c r="C76" s="140"/>
      <c r="D76" s="140"/>
      <c r="E76" s="190"/>
      <c r="F76" s="190"/>
      <c r="G76" s="190"/>
      <c r="H76" s="190"/>
      <c r="I76" s="193"/>
      <c r="J76" s="193"/>
      <c r="K76" s="193"/>
      <c r="L76" s="183"/>
      <c r="M76" s="183"/>
    </row>
    <row r="77" spans="1:13" ht="15" customHeight="1" x14ac:dyDescent="0.25">
      <c r="A77" s="341"/>
      <c r="B77" s="140"/>
      <c r="C77" s="189"/>
      <c r="D77" s="140"/>
      <c r="E77" s="190"/>
      <c r="F77" s="190"/>
      <c r="G77" s="191"/>
      <c r="H77" s="190"/>
      <c r="I77" s="193"/>
      <c r="J77" s="193"/>
      <c r="K77" s="193"/>
      <c r="L77" s="183"/>
      <c r="M77" s="183"/>
    </row>
    <row r="78" spans="1:13" ht="15" hidden="1" customHeight="1" outlineLevel="1" x14ac:dyDescent="0.25">
      <c r="A78" s="341"/>
      <c r="B78" s="140"/>
      <c r="C78" s="189"/>
      <c r="D78" s="140"/>
      <c r="E78" s="190"/>
      <c r="F78" s="190"/>
      <c r="G78" s="191"/>
      <c r="H78" s="190"/>
      <c r="I78" s="193"/>
      <c r="J78" s="193"/>
      <c r="K78" s="193"/>
      <c r="L78" s="183"/>
      <c r="M78" s="183"/>
    </row>
    <row r="79" spans="1:13" ht="15" hidden="1" customHeight="1" outlineLevel="1" x14ac:dyDescent="0.25">
      <c r="A79" s="341"/>
      <c r="B79" s="140"/>
      <c r="C79" s="189"/>
      <c r="D79" s="140"/>
      <c r="E79" s="190"/>
      <c r="F79" s="190"/>
      <c r="G79" s="191"/>
      <c r="H79" s="190"/>
      <c r="I79" s="193"/>
      <c r="J79" s="193"/>
      <c r="K79" s="193"/>
      <c r="L79" s="183"/>
      <c r="M79" s="183"/>
    </row>
    <row r="80" spans="1:13" ht="15" hidden="1" customHeight="1" outlineLevel="1" x14ac:dyDescent="0.25">
      <c r="A80" s="341"/>
      <c r="B80" s="140"/>
      <c r="C80" s="189"/>
      <c r="D80" s="140"/>
      <c r="E80" s="190"/>
      <c r="F80" s="190"/>
      <c r="G80" s="191"/>
      <c r="H80" s="190"/>
      <c r="I80" s="193"/>
      <c r="J80" s="193"/>
      <c r="K80" s="193"/>
      <c r="L80" s="183"/>
      <c r="M80" s="183"/>
    </row>
    <row r="81" spans="1:13" ht="15" hidden="1" customHeight="1" outlineLevel="1" x14ac:dyDescent="0.25">
      <c r="A81" s="341"/>
      <c r="B81" s="140"/>
      <c r="C81" s="189"/>
      <c r="D81" s="140"/>
      <c r="E81" s="190"/>
      <c r="F81" s="190"/>
      <c r="G81" s="191"/>
      <c r="H81" s="190"/>
      <c r="I81" s="193"/>
      <c r="J81" s="193"/>
      <c r="K81" s="193"/>
      <c r="L81" s="183"/>
      <c r="M81" s="183"/>
    </row>
    <row r="82" spans="1:13" ht="15" hidden="1" customHeight="1" outlineLevel="1" x14ac:dyDescent="0.25">
      <c r="A82" s="341"/>
      <c r="B82" s="140"/>
      <c r="C82" s="189"/>
      <c r="D82" s="140"/>
      <c r="E82" s="190"/>
      <c r="F82" s="190"/>
      <c r="G82" s="191"/>
      <c r="H82" s="190"/>
      <c r="I82" s="193"/>
      <c r="J82" s="193"/>
      <c r="K82" s="193"/>
      <c r="L82" s="183"/>
      <c r="M82" s="183"/>
    </row>
    <row r="83" spans="1:13" ht="15" hidden="1" customHeight="1" outlineLevel="1" x14ac:dyDescent="0.25">
      <c r="A83" s="341"/>
      <c r="B83" s="140"/>
      <c r="C83" s="189"/>
      <c r="D83" s="140"/>
      <c r="E83" s="190"/>
      <c r="F83" s="190"/>
      <c r="G83" s="191"/>
      <c r="H83" s="190"/>
      <c r="I83" s="193"/>
      <c r="J83" s="193"/>
      <c r="K83" s="193"/>
      <c r="L83" s="183"/>
      <c r="M83" s="183"/>
    </row>
    <row r="84" spans="1:13" ht="15" hidden="1" customHeight="1" outlineLevel="1" x14ac:dyDescent="0.25">
      <c r="A84" s="341"/>
      <c r="B84" s="140"/>
      <c r="C84" s="189"/>
      <c r="D84" s="140"/>
      <c r="E84" s="190"/>
      <c r="F84" s="190"/>
      <c r="G84" s="191"/>
      <c r="H84" s="190"/>
      <c r="I84" s="193"/>
      <c r="J84" s="193"/>
      <c r="K84" s="193"/>
      <c r="L84" s="183"/>
      <c r="M84" s="183"/>
    </row>
    <row r="85" spans="1:13" ht="15" hidden="1" customHeight="1" outlineLevel="1" x14ac:dyDescent="0.25">
      <c r="A85" s="341"/>
      <c r="B85" s="140"/>
      <c r="C85" s="189"/>
      <c r="D85" s="140"/>
      <c r="E85" s="190"/>
      <c r="F85" s="190"/>
      <c r="G85" s="191"/>
      <c r="H85" s="190"/>
      <c r="I85" s="193"/>
      <c r="J85" s="193"/>
      <c r="K85" s="193"/>
      <c r="L85" s="183"/>
      <c r="M85" s="183"/>
    </row>
    <row r="86" spans="1:13" ht="15" hidden="1" customHeight="1" outlineLevel="1" x14ac:dyDescent="0.25">
      <c r="A86" s="341"/>
      <c r="B86" s="140"/>
      <c r="C86" s="189"/>
      <c r="D86" s="140"/>
      <c r="E86" s="190"/>
      <c r="F86" s="190"/>
      <c r="G86" s="191"/>
      <c r="H86" s="190"/>
      <c r="I86" s="193"/>
      <c r="J86" s="193"/>
      <c r="K86" s="193"/>
      <c r="L86" s="183"/>
      <c r="M86" s="183"/>
    </row>
    <row r="87" spans="1:13" ht="15" hidden="1" customHeight="1" outlineLevel="1" x14ac:dyDescent="0.25">
      <c r="A87" s="341"/>
      <c r="B87" s="140"/>
      <c r="C87" s="189"/>
      <c r="D87" s="140"/>
      <c r="E87" s="190"/>
      <c r="F87" s="190"/>
      <c r="G87" s="191"/>
      <c r="H87" s="190"/>
      <c r="I87" s="193"/>
      <c r="J87" s="193"/>
      <c r="K87" s="193"/>
      <c r="L87" s="183"/>
      <c r="M87" s="183"/>
    </row>
    <row r="88" spans="1:13" ht="15" hidden="1" customHeight="1" outlineLevel="1" x14ac:dyDescent="0.25">
      <c r="A88" s="341"/>
      <c r="B88" s="140"/>
      <c r="C88" s="189"/>
      <c r="D88" s="140"/>
      <c r="E88" s="190"/>
      <c r="F88" s="190"/>
      <c r="G88" s="191"/>
      <c r="H88" s="190"/>
      <c r="I88" s="193"/>
      <c r="J88" s="193"/>
      <c r="K88" s="193"/>
      <c r="L88" s="183"/>
      <c r="M88" s="183"/>
    </row>
    <row r="89" spans="1:13" ht="15" hidden="1" customHeight="1" outlineLevel="1" x14ac:dyDescent="0.25">
      <c r="A89" s="342"/>
      <c r="B89" s="183"/>
      <c r="C89" s="189"/>
      <c r="D89" s="140"/>
      <c r="E89" s="190"/>
      <c r="F89" s="190"/>
      <c r="G89" s="191"/>
      <c r="H89" s="190"/>
      <c r="I89" s="193"/>
      <c r="J89" s="193"/>
      <c r="K89" s="193"/>
      <c r="L89" s="183"/>
      <c r="M89" s="183"/>
    </row>
    <row r="90" spans="1:13" ht="15" customHeight="1" collapsed="1" x14ac:dyDescent="0.25">
      <c r="A90" s="340">
        <v>2025</v>
      </c>
      <c r="B90" s="139"/>
      <c r="C90" s="139"/>
      <c r="D90" s="139"/>
      <c r="E90" s="176"/>
      <c r="F90" s="176"/>
      <c r="G90" s="176"/>
      <c r="H90" s="176"/>
      <c r="I90" s="177"/>
      <c r="J90" s="177"/>
      <c r="K90" s="177"/>
      <c r="L90" s="138"/>
      <c r="M90" s="138"/>
    </row>
    <row r="91" spans="1:13" ht="15" customHeight="1" x14ac:dyDescent="0.25">
      <c r="A91" s="341"/>
      <c r="B91" s="139"/>
      <c r="C91" s="139"/>
      <c r="D91" s="139"/>
      <c r="E91" s="176"/>
      <c r="F91" s="176"/>
      <c r="G91" s="176"/>
      <c r="H91" s="176"/>
      <c r="I91" s="177"/>
      <c r="J91" s="177"/>
      <c r="K91" s="177"/>
      <c r="L91" s="138"/>
      <c r="M91" s="138"/>
    </row>
    <row r="92" spans="1:13" ht="15" customHeight="1" x14ac:dyDescent="0.25">
      <c r="A92" s="341"/>
      <c r="B92" s="139"/>
      <c r="C92" s="139"/>
      <c r="D92" s="139"/>
      <c r="E92" s="176"/>
      <c r="F92" s="176"/>
      <c r="G92" s="176"/>
      <c r="H92" s="176"/>
      <c r="I92" s="177"/>
      <c r="J92" s="177"/>
      <c r="K92" s="177"/>
      <c r="L92" s="138"/>
      <c r="M92" s="138"/>
    </row>
    <row r="93" spans="1:13" ht="15" customHeight="1" x14ac:dyDescent="0.25">
      <c r="A93" s="341"/>
      <c r="B93" s="139"/>
      <c r="C93" s="139"/>
      <c r="D93" s="139"/>
      <c r="E93" s="176"/>
      <c r="F93" s="176"/>
      <c r="G93" s="176"/>
      <c r="H93" s="176"/>
      <c r="I93" s="177"/>
      <c r="J93" s="177"/>
      <c r="K93" s="177"/>
      <c r="L93" s="138"/>
      <c r="M93" s="138"/>
    </row>
    <row r="94" spans="1:13" ht="15" customHeight="1" x14ac:dyDescent="0.25">
      <c r="A94" s="341"/>
      <c r="B94" s="139"/>
      <c r="C94" s="139"/>
      <c r="D94" s="139"/>
      <c r="E94" s="176"/>
      <c r="F94" s="176"/>
      <c r="G94" s="176"/>
      <c r="H94" s="176"/>
      <c r="I94" s="177"/>
      <c r="J94" s="177"/>
      <c r="K94" s="177"/>
      <c r="L94" s="138"/>
      <c r="M94" s="138"/>
    </row>
    <row r="95" spans="1:13" ht="15" customHeight="1" x14ac:dyDescent="0.25">
      <c r="A95" s="341"/>
      <c r="B95" s="139"/>
      <c r="C95" s="139"/>
      <c r="D95" s="139"/>
      <c r="E95" s="176"/>
      <c r="F95" s="176"/>
      <c r="G95" s="176"/>
      <c r="H95" s="176"/>
      <c r="I95" s="177"/>
      <c r="J95" s="177"/>
      <c r="K95" s="177"/>
      <c r="L95" s="138"/>
      <c r="M95" s="138"/>
    </row>
    <row r="96" spans="1:13" ht="15" customHeight="1" x14ac:dyDescent="0.25">
      <c r="A96" s="341"/>
      <c r="B96" s="139"/>
      <c r="C96" s="139"/>
      <c r="D96" s="139"/>
      <c r="E96" s="176"/>
      <c r="F96" s="176"/>
      <c r="G96" s="176"/>
      <c r="H96" s="176"/>
      <c r="I96" s="177"/>
      <c r="J96" s="177"/>
      <c r="K96" s="177"/>
      <c r="L96" s="138"/>
      <c r="M96" s="138"/>
    </row>
    <row r="97" spans="1:13" ht="15" customHeight="1" x14ac:dyDescent="0.25">
      <c r="A97" s="341"/>
      <c r="B97" s="139"/>
      <c r="C97" s="139"/>
      <c r="D97" s="139"/>
      <c r="E97" s="176"/>
      <c r="F97" s="176"/>
      <c r="G97" s="176"/>
      <c r="H97" s="176"/>
      <c r="I97" s="177"/>
      <c r="J97" s="177"/>
      <c r="K97" s="177"/>
      <c r="L97" s="138"/>
      <c r="M97" s="138"/>
    </row>
    <row r="98" spans="1:13" ht="15" customHeight="1" x14ac:dyDescent="0.25">
      <c r="A98" s="341"/>
      <c r="B98" s="139"/>
      <c r="C98" s="139"/>
      <c r="D98" s="139"/>
      <c r="E98" s="176"/>
      <c r="F98" s="176"/>
      <c r="G98" s="176"/>
      <c r="H98" s="176"/>
      <c r="I98" s="177"/>
      <c r="J98" s="177"/>
      <c r="K98" s="177"/>
      <c r="L98" s="138"/>
      <c r="M98" s="138"/>
    </row>
    <row r="99" spans="1:13" ht="15" customHeight="1" x14ac:dyDescent="0.25">
      <c r="A99" s="341"/>
      <c r="B99" s="139"/>
      <c r="C99" s="175"/>
      <c r="D99" s="139"/>
      <c r="E99" s="176"/>
      <c r="F99" s="176"/>
      <c r="G99" s="148"/>
      <c r="H99" s="176"/>
      <c r="I99" s="177"/>
      <c r="J99" s="177"/>
      <c r="K99" s="177"/>
      <c r="L99" s="138"/>
      <c r="M99" s="138"/>
    </row>
    <row r="100" spans="1:13" ht="15" hidden="1" customHeight="1" outlineLevel="1" x14ac:dyDescent="0.25">
      <c r="A100" s="341"/>
      <c r="B100" s="139"/>
      <c r="C100" s="175"/>
      <c r="D100" s="139"/>
      <c r="E100" s="176"/>
      <c r="F100" s="176"/>
      <c r="G100" s="148"/>
      <c r="H100" s="176"/>
      <c r="I100" s="177"/>
      <c r="J100" s="177"/>
      <c r="K100" s="177"/>
      <c r="L100" s="138"/>
      <c r="M100" s="138"/>
    </row>
    <row r="101" spans="1:13" ht="15" hidden="1" customHeight="1" outlineLevel="1" x14ac:dyDescent="0.25">
      <c r="A101" s="341"/>
      <c r="B101" s="139"/>
      <c r="C101" s="175"/>
      <c r="D101" s="139"/>
      <c r="E101" s="176"/>
      <c r="F101" s="176"/>
      <c r="G101" s="148"/>
      <c r="H101" s="176"/>
      <c r="I101" s="177"/>
      <c r="J101" s="177"/>
      <c r="K101" s="177"/>
      <c r="L101" s="138"/>
      <c r="M101" s="138"/>
    </row>
    <row r="102" spans="1:13" ht="15" hidden="1" customHeight="1" outlineLevel="1" x14ac:dyDescent="0.25">
      <c r="A102" s="341"/>
      <c r="B102" s="139"/>
      <c r="C102" s="175"/>
      <c r="D102" s="139"/>
      <c r="E102" s="176"/>
      <c r="F102" s="176"/>
      <c r="G102" s="148"/>
      <c r="H102" s="176"/>
      <c r="I102" s="177"/>
      <c r="J102" s="177"/>
      <c r="K102" s="177"/>
      <c r="L102" s="138"/>
      <c r="M102" s="138"/>
    </row>
    <row r="103" spans="1:13" ht="15" hidden="1" customHeight="1" outlineLevel="1" x14ac:dyDescent="0.25">
      <c r="A103" s="341"/>
      <c r="B103" s="139"/>
      <c r="C103" s="175"/>
      <c r="D103" s="139"/>
      <c r="E103" s="176"/>
      <c r="F103" s="176"/>
      <c r="G103" s="148"/>
      <c r="H103" s="176"/>
      <c r="I103" s="177"/>
      <c r="J103" s="177"/>
      <c r="K103" s="177"/>
      <c r="L103" s="138"/>
      <c r="M103" s="138"/>
    </row>
    <row r="104" spans="1:13" ht="15" hidden="1" customHeight="1" outlineLevel="1" x14ac:dyDescent="0.25">
      <c r="A104" s="341"/>
      <c r="B104" s="139"/>
      <c r="C104" s="175"/>
      <c r="D104" s="139"/>
      <c r="E104" s="176"/>
      <c r="F104" s="176"/>
      <c r="G104" s="148"/>
      <c r="H104" s="176"/>
      <c r="I104" s="177"/>
      <c r="J104" s="177"/>
      <c r="K104" s="177"/>
      <c r="L104" s="138"/>
      <c r="M104" s="138"/>
    </row>
    <row r="105" spans="1:13" ht="15" hidden="1" customHeight="1" outlineLevel="1" x14ac:dyDescent="0.25">
      <c r="A105" s="341"/>
      <c r="B105" s="139"/>
      <c r="C105" s="175"/>
      <c r="D105" s="139"/>
      <c r="E105" s="176"/>
      <c r="F105" s="176"/>
      <c r="G105" s="148"/>
      <c r="H105" s="176"/>
      <c r="I105" s="177"/>
      <c r="J105" s="177"/>
      <c r="K105" s="177"/>
      <c r="L105" s="138"/>
      <c r="M105" s="138"/>
    </row>
    <row r="106" spans="1:13" ht="15" hidden="1" customHeight="1" outlineLevel="1" x14ac:dyDescent="0.25">
      <c r="A106" s="341"/>
      <c r="B106" s="139"/>
      <c r="C106" s="175"/>
      <c r="D106" s="139"/>
      <c r="E106" s="176"/>
      <c r="F106" s="176"/>
      <c r="G106" s="148"/>
      <c r="H106" s="176"/>
      <c r="I106" s="177"/>
      <c r="J106" s="177"/>
      <c r="K106" s="177"/>
      <c r="L106" s="138"/>
      <c r="M106" s="138"/>
    </row>
    <row r="107" spans="1:13" ht="15" hidden="1" customHeight="1" outlineLevel="1" x14ac:dyDescent="0.25">
      <c r="A107" s="341"/>
      <c r="B107" s="139"/>
      <c r="C107" s="175"/>
      <c r="D107" s="139"/>
      <c r="E107" s="176"/>
      <c r="F107" s="176"/>
      <c r="G107" s="148"/>
      <c r="H107" s="176"/>
      <c r="I107" s="177"/>
      <c r="J107" s="177"/>
      <c r="K107" s="177"/>
      <c r="L107" s="138"/>
      <c r="M107" s="138"/>
    </row>
    <row r="108" spans="1:13" ht="15" hidden="1" customHeight="1" outlineLevel="1" x14ac:dyDescent="0.25">
      <c r="A108" s="341"/>
      <c r="B108" s="139"/>
      <c r="C108" s="175"/>
      <c r="D108" s="139"/>
      <c r="E108" s="176"/>
      <c r="F108" s="176"/>
      <c r="G108" s="148"/>
      <c r="H108" s="176"/>
      <c r="I108" s="177"/>
      <c r="J108" s="177"/>
      <c r="K108" s="177"/>
      <c r="L108" s="138"/>
      <c r="M108" s="138"/>
    </row>
    <row r="109" spans="1:13" ht="15" hidden="1" customHeight="1" outlineLevel="1" x14ac:dyDescent="0.25">
      <c r="A109" s="341"/>
      <c r="B109" s="139"/>
      <c r="C109" s="175"/>
      <c r="D109" s="139"/>
      <c r="E109" s="176"/>
      <c r="F109" s="176"/>
      <c r="G109" s="148"/>
      <c r="H109" s="176"/>
      <c r="I109" s="177"/>
      <c r="J109" s="177"/>
      <c r="K109" s="177"/>
      <c r="L109" s="138"/>
      <c r="M109" s="138"/>
    </row>
    <row r="110" spans="1:13" ht="15" hidden="1" customHeight="1" outlineLevel="1" x14ac:dyDescent="0.25">
      <c r="A110" s="341"/>
      <c r="B110" s="139"/>
      <c r="C110" s="175"/>
      <c r="D110" s="139"/>
      <c r="E110" s="176"/>
      <c r="F110" s="176"/>
      <c r="G110" s="148"/>
      <c r="H110" s="176"/>
      <c r="I110" s="177"/>
      <c r="J110" s="177"/>
      <c r="K110" s="177"/>
      <c r="L110" s="138"/>
      <c r="M110" s="138"/>
    </row>
    <row r="111" spans="1:13" ht="15" hidden="1" customHeight="1" outlineLevel="1" x14ac:dyDescent="0.25">
      <c r="A111" s="342"/>
      <c r="B111" s="141"/>
      <c r="C111" s="175"/>
      <c r="D111" s="139"/>
      <c r="E111" s="176"/>
      <c r="F111" s="176"/>
      <c r="G111" s="148"/>
      <c r="H111" s="176"/>
      <c r="I111" s="177"/>
      <c r="J111" s="177"/>
      <c r="K111" s="177"/>
      <c r="L111" s="138"/>
      <c r="M111" s="138"/>
    </row>
    <row r="112" spans="1:13" ht="15" customHeight="1" collapsed="1" x14ac:dyDescent="0.25">
      <c r="A112" s="178" t="s">
        <v>197</v>
      </c>
      <c r="C112" s="9"/>
    </row>
    <row r="113" spans="1:13" ht="15" customHeight="1" x14ac:dyDescent="0.25">
      <c r="A113" s="128"/>
      <c r="G113" s="192"/>
      <c r="H113" s="192"/>
      <c r="J113"/>
    </row>
    <row r="114" spans="1:13" ht="8.1" customHeight="1" x14ac:dyDescent="0.25">
      <c r="A114" s="204"/>
      <c r="B114" s="204"/>
      <c r="C114" s="204"/>
      <c r="D114" s="204"/>
      <c r="E114" s="204"/>
      <c r="F114" s="204"/>
      <c r="J114"/>
      <c r="K114" s="215"/>
      <c r="L114" s="215"/>
      <c r="M114" s="215"/>
    </row>
    <row r="115" spans="1:13" ht="15.75" x14ac:dyDescent="0.25">
      <c r="A115" s="204"/>
      <c r="B115" s="208" t="s">
        <v>180</v>
      </c>
      <c r="C115" s="206"/>
      <c r="D115" s="115" t="str">
        <f>IF(MAX(D122:D127)&gt;=4.5,
        INDEX(B122:B127,MATCH(MAX(D122:D127),D122:D127,0)),
   IF(OR(ISNUMBER(SEARCH("Basic",INDEX(B122:B127,MATCH(MAX(D122:D127),D122:D127,0)))),
             ISNUMBER(SEARCH("Low",  INDEX(B122:B127,MATCH(MAX(D122:D127),D122:D127,0))))),
        IF(MAX(D122:D127)&gt;=3,
            INDEX(B122:B127,MATCH(MAX(D122:D127),D122:D127,0)),
            ""),
        INDEX(B122:B127,MATCH(MAX(D122:D127),D122:D127,0))
   )
)</f>
        <v>Low</v>
      </c>
      <c r="E115" s="204"/>
      <c r="F115" s="204"/>
      <c r="J115"/>
      <c r="K115" s="216" t="s">
        <v>233</v>
      </c>
      <c r="L115" s="213"/>
      <c r="M115" s="213"/>
    </row>
    <row r="116" spans="1:13" ht="8.1" customHeight="1" x14ac:dyDescent="0.25">
      <c r="A116" s="204"/>
      <c r="B116" s="205"/>
      <c r="C116" s="206"/>
      <c r="D116" s="206"/>
      <c r="E116" s="207"/>
      <c r="F116" s="204"/>
      <c r="J116"/>
      <c r="K116" s="217" t="s">
        <v>234</v>
      </c>
      <c r="L116" s="215"/>
      <c r="M116" s="215"/>
    </row>
    <row r="117" spans="1:13" x14ac:dyDescent="0.25">
      <c r="A117" s="204"/>
      <c r="B117" s="219" t="s">
        <v>122</v>
      </c>
      <c r="C117" s="29"/>
      <c r="D117" s="209" t="s">
        <v>287</v>
      </c>
      <c r="E117" s="204"/>
      <c r="F117" s="204"/>
      <c r="J117"/>
      <c r="K117" s="217" t="s">
        <v>235</v>
      </c>
      <c r="L117" s="215"/>
      <c r="M117" s="215"/>
    </row>
    <row r="118" spans="1:13" x14ac:dyDescent="0.25">
      <c r="A118" s="204"/>
      <c r="B118" s="219" t="s">
        <v>123</v>
      </c>
      <c r="C118" s="29"/>
      <c r="D118" s="209" t="s">
        <v>130</v>
      </c>
      <c r="E118" s="204"/>
      <c r="F118" s="204"/>
      <c r="J118"/>
      <c r="K118" s="217" t="s">
        <v>236</v>
      </c>
      <c r="L118" s="215"/>
      <c r="M118" s="215"/>
    </row>
    <row r="119" spans="1:13" x14ac:dyDescent="0.25">
      <c r="A119" s="204"/>
      <c r="B119" s="219" t="s">
        <v>124</v>
      </c>
      <c r="C119" s="29"/>
      <c r="D119" s="209" t="s">
        <v>134</v>
      </c>
      <c r="E119" s="204"/>
      <c r="F119" s="204"/>
      <c r="J119"/>
      <c r="K119" s="218"/>
      <c r="L119" s="215"/>
      <c r="M119" s="215"/>
    </row>
    <row r="120" spans="1:13" x14ac:dyDescent="0.25">
      <c r="A120" s="204"/>
      <c r="B120" s="219" t="s">
        <v>125</v>
      </c>
      <c r="C120" s="29"/>
      <c r="D120" s="209" t="s">
        <v>135</v>
      </c>
      <c r="E120" s="204"/>
      <c r="F120" s="204"/>
      <c r="J120"/>
    </row>
    <row r="121" spans="1:13" ht="20.25" customHeight="1" x14ac:dyDescent="0.25">
      <c r="A121" s="204"/>
      <c r="B121" s="223" t="s">
        <v>121</v>
      </c>
      <c r="C121" s="224"/>
      <c r="D121" s="225" t="s">
        <v>137</v>
      </c>
      <c r="E121" s="204"/>
      <c r="F121" s="204"/>
      <c r="J121"/>
    </row>
    <row r="122" spans="1:13" x14ac:dyDescent="0.25">
      <c r="A122" s="204"/>
      <c r="B122" s="220" t="s">
        <v>114</v>
      </c>
      <c r="C122" s="117"/>
      <c r="D122" s="222">
        <f>SUM(IF($D$117="X &lt; 5GB", 3, 0), IF(OR($D$118="mindestens 100", $D$118="mindestens 500",$D$118="unlimited"),0.5,0))</f>
        <v>0.5</v>
      </c>
      <c r="E122" s="204"/>
      <c r="F122" s="204"/>
    </row>
    <row r="123" spans="1:13" x14ac:dyDescent="0.25">
      <c r="A123" s="204"/>
      <c r="B123" s="221" t="s">
        <v>113</v>
      </c>
      <c r="C123" s="118"/>
      <c r="D123" s="222">
        <f>SUM(IF($D$117="5GB &lt;= X &lt; 15GB",3,0),IF(OR($D$118="mindestens 500",$D$118="unlimited"),0.5,0), IF(OR($D$119="mindestens 4G",$D$119="mindestens 5G"),1,0))</f>
        <v>4.5</v>
      </c>
      <c r="E123" s="204"/>
      <c r="F123" s="204"/>
    </row>
    <row r="124" spans="1:13" x14ac:dyDescent="0.25">
      <c r="A124" s="204"/>
      <c r="B124" s="220" t="s">
        <v>115</v>
      </c>
      <c r="C124" s="117"/>
      <c r="D124" s="222">
        <f>SUM(IF($D$117="15GB &lt;= X &lt; 100GB",3,0),IF($D$118="unlimited",0.5,0), IF(OR($D$119="mindestens 4G",$D$119="mindestens 5G"),1,0), IF(OR($D$120="mindestens 50 Mbit/s", $D$120="mindestens 100 Mbit/s", $D$120="mindestens 150 Mbit/s"),1.5,0))</f>
        <v>2.5</v>
      </c>
      <c r="E124" s="204"/>
      <c r="F124" s="204"/>
    </row>
    <row r="125" spans="1:13" x14ac:dyDescent="0.25">
      <c r="A125" s="204"/>
      <c r="B125" s="220" t="s">
        <v>116</v>
      </c>
      <c r="C125" s="117"/>
      <c r="D125" s="222">
        <f>SUM(IF($D$117="100GB &lt;= X &lt; 1TB",3,0), IF($D$118="unlimited",0.5,0), IF($D$119="mindestens 5G",1,0),IF(OR($D$120="mindestens 100 Mbit/s",$D$120="mindestens 150 Mbit/s"),1.5,0))</f>
        <v>2.5</v>
      </c>
      <c r="E125" s="204"/>
      <c r="F125" s="204"/>
    </row>
    <row r="126" spans="1:13" x14ac:dyDescent="0.25">
      <c r="A126" s="204"/>
      <c r="B126" s="220" t="s">
        <v>118</v>
      </c>
      <c r="C126" s="117"/>
      <c r="D126" s="222">
        <f>SUM(IF($D$117="unlimited",3,0), IF($D$118="unlimited",0.5,0), IF($D$119="mindestens 5G",1,0), IF($D$120="mindestens 150 Mbit/s",1.5,0))</f>
        <v>1</v>
      </c>
      <c r="E126" s="204"/>
      <c r="F126" s="204"/>
    </row>
    <row r="127" spans="1:13" x14ac:dyDescent="0.25">
      <c r="A127" s="204"/>
      <c r="B127" s="220" t="s">
        <v>119</v>
      </c>
      <c r="C127" s="117"/>
      <c r="D127" s="222">
        <f>SUM(IF($D$117="unlimited",3,0), IF($D$119="mindestens 5G",1,0), IF(OR($D$120="mindestens 150 Mbit/s",$D$120="mindestens 100 Mbit/s"),1.5,0))</f>
        <v>2.5</v>
      </c>
      <c r="E127" s="204"/>
      <c r="F127" s="204"/>
    </row>
    <row r="128" spans="1:13" ht="8.1" customHeight="1" x14ac:dyDescent="0.25">
      <c r="A128" s="204"/>
      <c r="B128" s="204"/>
      <c r="C128" s="204"/>
      <c r="D128" s="204"/>
      <c r="E128" s="204"/>
      <c r="F128" s="204"/>
    </row>
    <row r="130" spans="2:6" x14ac:dyDescent="0.25">
      <c r="B130" s="33" t="s">
        <v>142</v>
      </c>
      <c r="C130" s="31"/>
      <c r="D130" s="31"/>
      <c r="E130" s="32"/>
      <c r="F130" s="32"/>
    </row>
    <row r="131" spans="2:6" ht="191.25" customHeight="1" x14ac:dyDescent="0.25">
      <c r="B131" s="290"/>
      <c r="C131" s="291"/>
      <c r="D131" s="291"/>
      <c r="E131" s="291"/>
      <c r="F131" s="292"/>
    </row>
  </sheetData>
  <sheetProtection selectLockedCells="1"/>
  <mergeCells count="6">
    <mergeCell ref="A2:A23"/>
    <mergeCell ref="B131:F131"/>
    <mergeCell ref="A90:A111"/>
    <mergeCell ref="A68:A89"/>
    <mergeCell ref="A46:A67"/>
    <mergeCell ref="A24:A45"/>
  </mergeCells>
  <dataValidations count="7">
    <dataValidation type="list" allowBlank="1" showInputMessage="1" showErrorMessage="1" sqref="M2:M111" xr:uid="{3A504D53-5102-4346-A2D8-16B1DB206C44}">
      <formula1>"Post-paid,Pre-paid"</formula1>
    </dataValidation>
    <dataValidation type="list" allowBlank="1" showInputMessage="1" showErrorMessage="1" sqref="L2:L111" xr:uid="{91B0D3AB-E61F-489B-AE5E-3C0DD3DF743B}">
      <formula1>"Basic,Low,Medium,High,Very High,Datentarif"</formula1>
    </dataValidation>
    <dataValidation type="list" allowBlank="1" showInputMessage="1" showErrorMessage="1" sqref="D2:D111" xr:uid="{F65E2A03-2CB8-4B36-8D1F-47C5A2D0561A}">
      <formula1>"4G,5G"</formula1>
    </dataValidation>
    <dataValidation type="list" allowBlank="1" showInputMessage="1" showErrorMessage="1" sqref="D117" xr:uid="{B7D7F827-D5A4-4C93-91B7-8513EA613702}">
      <formula1>"X &lt; 5GB,5GB &lt;= X &lt; 15GB,15GB &lt;= X &lt; 100GB,100GB &lt;= X &lt; 1TB,unlimited"</formula1>
    </dataValidation>
    <dataValidation type="list" allowBlank="1" showInputMessage="1" showErrorMessage="1" sqref="D118" xr:uid="{67F638A2-3927-4A74-BC9D-A6CFE83E1932}">
      <formula1>"-,mindestens 100,mindestens 500,unlimited"</formula1>
    </dataValidation>
    <dataValidation type="list" allowBlank="1" showInputMessage="1" showErrorMessage="1" sqref="D119" xr:uid="{E62E89EA-CD74-4A66-9306-8567923E071F}">
      <formula1>"-,mindestens 4G,mindestens 5G"</formula1>
    </dataValidation>
    <dataValidation type="list" allowBlank="1" showInputMessage="1" showErrorMessage="1" sqref="D120" xr:uid="{04ECFE04-D258-4E3B-8FF8-34ED1FB2F7ED}">
      <formula1>"-,mindestens 50 Mbit/s,mindestens 100 Mbit/s,mindestens 150 Mbit/s"</formula1>
    </dataValidation>
  </dataValidations>
  <pageMargins left="0.25" right="0.25" top="0.75" bottom="0.75" header="0.3" footer="0.3"/>
  <pageSetup paperSize="9" scale="43" fitToHeight="2" orientation="landscape" r:id="rId1"/>
  <headerFooter differentFirst="1"/>
  <rowBreaks count="1" manualBreakCount="1">
    <brk id="89"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537530-71FB-4E97-A74F-122287ADF260}">
  <dimension ref="A1:S32"/>
  <sheetViews>
    <sheetView view="pageBreakPreview" zoomScaleNormal="100" zoomScaleSheetLayoutView="100" workbookViewId="0">
      <pane xSplit="1" ySplit="1" topLeftCell="B2" activePane="bottomRight" state="frozen"/>
      <selection pane="topRight" activeCell="B1" sqref="B1"/>
      <selection pane="bottomLeft" activeCell="A2" sqref="A2"/>
      <selection pane="bottomRight" activeCell="C2" sqref="C2:D2"/>
    </sheetView>
  </sheetViews>
  <sheetFormatPr baseColWidth="10" defaultColWidth="11" defaultRowHeight="15" x14ac:dyDescent="0.25"/>
  <cols>
    <col min="1" max="1" width="10.625" style="136" customWidth="1"/>
    <col min="2" max="2" width="20.625" style="136" customWidth="1"/>
    <col min="3" max="3" width="40.625" style="136" customWidth="1"/>
    <col min="4" max="4" width="60.375" style="136" customWidth="1"/>
    <col min="5" max="16384" width="11" style="136"/>
  </cols>
  <sheetData>
    <row r="1" spans="1:19" s="134" customFormat="1" x14ac:dyDescent="0.25">
      <c r="A1" s="155" t="s">
        <v>28</v>
      </c>
      <c r="B1" s="155" t="s">
        <v>121</v>
      </c>
      <c r="C1" s="155" t="s">
        <v>318</v>
      </c>
      <c r="D1" s="155" t="s">
        <v>319</v>
      </c>
      <c r="E1" s="136"/>
      <c r="F1" s="136"/>
      <c r="G1" s="136"/>
      <c r="S1" s="116"/>
    </row>
    <row r="2" spans="1:19" s="134" customFormat="1" ht="15" customHeight="1" x14ac:dyDescent="0.25">
      <c r="A2" s="343">
        <v>2021</v>
      </c>
      <c r="B2" s="194" t="s">
        <v>114</v>
      </c>
      <c r="C2" s="197" t="str" cm="1">
        <f t="array" ref="C2">IF( SUMIFS( '3.2.1 Dateneingabe'!H2:H23, '3.2.1 Dateneingabe'!L2:L23, B2 ) = 0,
      "",
      SUMPRODUCT( ('3.2.1 Dateneingabe'!L2:L23=B2) * ('3.2.1 Dateneingabe'!J2:J23) * ('3.2.1 Dateneingabe'!H2:H23) )
      / SUMIFS( '3.2.1 Dateneingabe'!H2:H23, '3.2.1 Dateneingabe'!L2:L23, B2 )
    )</f>
        <v/>
      </c>
      <c r="D2" s="197" t="str" cm="1">
        <f t="array" ref="D2">IF(
    SUMIFS('3.2.1 Dateneingabe'!H2:H23,'3.2.1 Dateneingabe'!L2:L23,B2)=0,
    "",
    SUMPRODUCT(
        ('3.2.1 Dateneingabe'!L2:L23=B2) *
        (IF( ('3.2.1 Dateneingabe'!F2:F23&lt;&gt;"unlimited") * ('3.2.1 Dateneingabe'!F2:F23&lt;&gt;0),
               VALUE('3.2.1 Dateneingabe'!J2:J23) / VALUE('3.2.1 Dateneingabe'!F2:F23),
               0) ) *
        '3.2.1 Dateneingabe'!H2:H23
    )
    / SUMIFS('3.2.1 Dateneingabe'!H2:H23,'3.2.1 Dateneingabe'!L2:L23,B2)
)</f>
        <v/>
      </c>
      <c r="E2" s="136"/>
      <c r="F2" s="136"/>
      <c r="G2" s="136"/>
      <c r="S2" s="116"/>
    </row>
    <row r="3" spans="1:19" s="134" customFormat="1" ht="15" customHeight="1" x14ac:dyDescent="0.25">
      <c r="A3" s="344"/>
      <c r="B3" s="194" t="s">
        <v>113</v>
      </c>
      <c r="C3" s="197" t="str" cm="1">
        <f t="array" ref="C3">IF( SUMIFS( '3.2.1 Dateneingabe'!H2:H23, '3.2.1 Dateneingabe'!L2:L23, B3 ) = 0,
      "",
      SUMPRODUCT( ('3.2.1 Dateneingabe'!L2:L23=B3) * ('3.2.1 Dateneingabe'!J2:J23) * ('3.2.1 Dateneingabe'!H2:H23) )
      / SUMIFS( '3.2.1 Dateneingabe'!H2:H23, '3.2.1 Dateneingabe'!L2:L23, B3 )
    )</f>
        <v/>
      </c>
      <c r="D3" s="197" t="str" cm="1">
        <f t="array" ref="D3">IF(
    SUMIFS('3.2.1 Dateneingabe'!H2:H23,'3.2.1 Dateneingabe'!L2:L23,B3)=0,
    "",
    SUMPRODUCT(
        ('3.2.1 Dateneingabe'!L2:L23=B3) *
        (IF( ('3.2.1 Dateneingabe'!F2:F23&lt;&gt;"unlimited") * ('3.2.1 Dateneingabe'!F2:F23&lt;&gt;0),
               VALUE('3.2.1 Dateneingabe'!J2:J23) / VALUE('3.2.1 Dateneingabe'!F2:F23),
               0) ) *
        '3.2.1 Dateneingabe'!H2:H23
    )
    / SUMIFS('3.2.1 Dateneingabe'!H2:H23,'3.2.1 Dateneingabe'!L2:L23,B3)
)</f>
        <v/>
      </c>
      <c r="E3" s="136"/>
      <c r="F3" s="136"/>
      <c r="G3" s="136"/>
      <c r="S3" s="116"/>
    </row>
    <row r="4" spans="1:19" s="134" customFormat="1" ht="15" customHeight="1" x14ac:dyDescent="0.25">
      <c r="A4" s="344"/>
      <c r="B4" s="194" t="s">
        <v>115</v>
      </c>
      <c r="C4" s="197" t="str" cm="1">
        <f t="array" ref="C4">IF( SUMIFS( '3.2.1 Dateneingabe'!H2:H23, '3.2.1 Dateneingabe'!L2:L23, B4 ) = 0,
      "",
      SUMPRODUCT( ('3.2.1 Dateneingabe'!L2:L23=B4) * ('3.2.1 Dateneingabe'!J2:J23) * ('3.2.1 Dateneingabe'!H2:H23) )
      / SUMIFS( '3.2.1 Dateneingabe'!H2:H23, '3.2.1 Dateneingabe'!L2:L23, B4 )
    )</f>
        <v/>
      </c>
      <c r="D4" s="197" t="str" cm="1">
        <f t="array" ref="D4">IF(
    SUMIFS('3.2.1 Dateneingabe'!H2:H23,'3.2.1 Dateneingabe'!L2:L23,B4)=0,
    "",
    SUMPRODUCT(
        ('3.2.1 Dateneingabe'!L2:L23=B4) *
        (IF( ('3.2.1 Dateneingabe'!F2:F23&lt;&gt;"unlimited") * ('3.2.1 Dateneingabe'!F2:F23&lt;&gt;0),
               VALUE('3.2.1 Dateneingabe'!J2:J23) / VALUE('3.2.1 Dateneingabe'!F2:F23),
               0) ) *
        '3.2.1 Dateneingabe'!H2:H23
    )
    / SUMIFS('3.2.1 Dateneingabe'!H2:H23,'3.2.1 Dateneingabe'!L2:L23,B4)
)</f>
        <v/>
      </c>
      <c r="E4" s="136"/>
      <c r="F4" s="136"/>
      <c r="G4" s="136"/>
      <c r="S4" s="116"/>
    </row>
    <row r="5" spans="1:19" s="134" customFormat="1" ht="15" customHeight="1" x14ac:dyDescent="0.25">
      <c r="A5" s="344"/>
      <c r="B5" s="194" t="s">
        <v>116</v>
      </c>
      <c r="C5" s="197" t="str" cm="1">
        <f t="array" ref="C5">IF( SUMIFS( '3.2.1 Dateneingabe'!H2:H23, '3.2.1 Dateneingabe'!L2:L23, B5 ) = 0,
      "",
      SUMPRODUCT( ('3.2.1 Dateneingabe'!L2:L23=B5) * ('3.2.1 Dateneingabe'!J2:J23) * ('3.2.1 Dateneingabe'!H2:H23) )
      / SUMIFS( '3.2.1 Dateneingabe'!H2:H23, '3.2.1 Dateneingabe'!L2:L23, B5)
    )</f>
        <v/>
      </c>
      <c r="D5" s="197" t="str" cm="1">
        <f t="array" ref="D5">IF(
    SUMIFS('3.2.1 Dateneingabe'!H2:H23,'3.2.1 Dateneingabe'!L2:L23,B5)=0,
    "",
    SUMPRODUCT(
        ('3.2.1 Dateneingabe'!L2:L23=B5) *
        (IF( ('3.2.1 Dateneingabe'!F2:F23&lt;&gt;"unlimited") * ('3.2.1 Dateneingabe'!F2:F23&lt;&gt;0),
               VALUE('3.2.1 Dateneingabe'!J2:J23) / VALUE('3.2.1 Dateneingabe'!F2:F23),
               0) ) *
        '3.2.1 Dateneingabe'!H2:H23
    )
    / SUMIFS('3.2.1 Dateneingabe'!H2:H23,'3.2.1 Dateneingabe'!L2:L23,B5)
)</f>
        <v/>
      </c>
      <c r="E5" s="136"/>
      <c r="F5" s="136"/>
      <c r="G5" s="136"/>
      <c r="S5" s="116"/>
    </row>
    <row r="6" spans="1:19" s="134" customFormat="1" ht="15" customHeight="1" x14ac:dyDescent="0.25">
      <c r="A6" s="344"/>
      <c r="B6" s="194" t="s">
        <v>118</v>
      </c>
      <c r="C6" s="197" t="str" cm="1">
        <f t="array" ref="C6">IF( SUMIFS( '3.2.1 Dateneingabe'!H2:H23, '3.2.1 Dateneingabe'!L2:L23, B6 ) = 0,
      "",
      SUMPRODUCT( ('3.2.1 Dateneingabe'!L2:L23=B6) * ('3.2.1 Dateneingabe'!J2:J23) * ('3.2.1 Dateneingabe'!H2:H23) )
      / SUMIFS( '3.2.1 Dateneingabe'!H2:H23, '3.2.1 Dateneingabe'!L2:L23, B6)
    )</f>
        <v/>
      </c>
      <c r="D6" s="197" t="str" cm="1">
        <f t="array" ref="D6">IF(
    SUMIFS('3.2.1 Dateneingabe'!H2:H23,'3.2.1 Dateneingabe'!L2:L23,B6)=0,
    "",
    SUMPRODUCT(
        ('3.2.1 Dateneingabe'!L2:L23=B6) *
        (IF( ('3.2.1 Dateneingabe'!F2:F23&lt;&gt;"unlimited") * ('3.2.1 Dateneingabe'!F2:F23&lt;&gt;0),
               VALUE('3.2.1 Dateneingabe'!J2:J23) / VALUE('3.2.1 Dateneingabe'!F2:F23),
               0) ) *
        '3.2.1 Dateneingabe'!H2:H23
    )
    / SUMIFS('3.2.1 Dateneingabe'!H2:H23,'3.2.1 Dateneingabe'!L2:L23,B6)
)</f>
        <v/>
      </c>
      <c r="E6" s="136"/>
      <c r="F6" s="136"/>
      <c r="G6" s="136"/>
      <c r="S6" s="116"/>
    </row>
    <row r="7" spans="1:19" s="134" customFormat="1" ht="15" customHeight="1" x14ac:dyDescent="0.25">
      <c r="A7" s="345"/>
      <c r="B7" s="194" t="s">
        <v>119</v>
      </c>
      <c r="C7" s="197" t="str" cm="1">
        <f t="array" ref="C7">IF( SUMIFS( '3.2.1 Dateneingabe'!H2:H23, '3.2.1 Dateneingabe'!L2:L23, B7 ) = 0,
      "",
      SUMPRODUCT( ('3.2.1 Dateneingabe'!L2:L23=B7) * ('3.2.1 Dateneingabe'!J2:J23) * ('3.2.1 Dateneingabe'!H2:H23) )
      / SUMIFS( '3.2.1 Dateneingabe'!H2:H23, '3.2.1 Dateneingabe'!L2:L23, B7)
    )</f>
        <v/>
      </c>
      <c r="D7" s="197" t="str" cm="1">
        <f t="array" ref="D7">IF(
    SUMIFS('3.2.1 Dateneingabe'!H2:H23,'3.2.1 Dateneingabe'!L2:L23,B7)=0,
    "",
    SUMPRODUCT(
        ('3.2.1 Dateneingabe'!L2:L23=B7) *
        (IF( ('3.2.1 Dateneingabe'!F2:F23&lt;&gt;"unlimited") * ('3.2.1 Dateneingabe'!F2:F23&lt;&gt;0),
               VALUE('3.2.1 Dateneingabe'!J2:J23) / VALUE('3.2.1 Dateneingabe'!F2:F23),
               0) ) *
        '3.2.1 Dateneingabe'!H2:H23
    )
    / SUMIFS('3.2.1 Dateneingabe'!H2:H23,'3.2.1 Dateneingabe'!L2:L23,B7)
)</f>
        <v/>
      </c>
      <c r="E7" s="136"/>
      <c r="F7" s="136"/>
      <c r="G7" s="136"/>
      <c r="S7" s="116"/>
    </row>
    <row r="8" spans="1:19" s="134" customFormat="1" ht="15" customHeight="1" x14ac:dyDescent="0.25">
      <c r="A8" s="343">
        <v>2022</v>
      </c>
      <c r="B8" s="195" t="s">
        <v>114</v>
      </c>
      <c r="C8" s="198" t="str" cm="1">
        <f t="array" ref="C8">IF( SUMIFS( '3.2.1 Dateneingabe'!$H$24:$H$45, '3.2.1 Dateneingabe'!$L$24:$L$45, B8 ) = 0,
      "",
      SUMPRODUCT( ('3.2.1 Dateneingabe'!$L$24:$L$45=B8) * ('3.2.1 Dateneingabe'!$J$24:$J$45) * ('3.2.1 Dateneingabe'!$H$24:$H$45) )
      / SUMIFS('3.2.1 Dateneingabe'!$H$24:$H$45, '3.2.1 Dateneingabe'!$L$24:$L$45, B8 )
    )</f>
        <v/>
      </c>
      <c r="D8" s="198" t="str" cm="1">
        <f t="array" ref="D8">IF(
    SUMIFS('3.2.1 Dateneingabe'!$H$24:$H$45,'3.2.1 Dateneingabe'!$L$24:$L$45,B8)=0,
    "",
    SUMPRODUCT(
        ('3.2.1 Dateneingabe'!$L$24:$L$45=B8) *
        (IF( ('3.2.1 Dateneingabe'!$F$24:$F$45&lt;&gt;"unlimited") * ('3.2.1 Dateneingabe'!$F$24:$F$45&lt;&gt;0),
               VALUE('3.2.1 Dateneingabe'!$J$24:$J$45) / VALUE('3.2.1 Dateneingabe'!$F$24:$F$45),
               0) ) *
        '3.2.1 Dateneingabe'!$H$24:$H$45
    )
    / SUMIFS('3.2.1 Dateneingabe'!$H$24:$H$45,'3.2.1 Dateneingabe'!$L$24:$L$45,B8)
)</f>
        <v/>
      </c>
      <c r="E8" s="136"/>
      <c r="F8" s="136"/>
      <c r="G8" s="136"/>
      <c r="S8" s="116"/>
    </row>
    <row r="9" spans="1:19" s="134" customFormat="1" ht="15" customHeight="1" x14ac:dyDescent="0.25">
      <c r="A9" s="344"/>
      <c r="B9" s="195" t="s">
        <v>113</v>
      </c>
      <c r="C9" s="198" t="str" cm="1">
        <f t="array" ref="C9">IF( SUMIFS( '3.2.1 Dateneingabe'!$H$24:$H$45, '3.2.1 Dateneingabe'!$L$24:$L$45, B9 ) = 0,
      "",
      SUMPRODUCT( ('3.2.1 Dateneingabe'!$L$24:$L$45=B9) * ('3.2.1 Dateneingabe'!$J$24:$J$45) * ('3.2.1 Dateneingabe'!$H$24:$H$45) )
      / SUMIFS('3.2.1 Dateneingabe'!$H$24:$H$45, '3.2.1 Dateneingabe'!$L$24:$L$45, B9 )
    )</f>
        <v/>
      </c>
      <c r="D9" s="198" t="str" cm="1">
        <f t="array" ref="D9">IF(
    SUMIFS('3.2.1 Dateneingabe'!$H$24:$H$45,'3.2.1 Dateneingabe'!$L$24:$L$45,B9)=0,
    "",
    SUMPRODUCT(
        ('3.2.1 Dateneingabe'!$L$24:$L$45=B9) *
        (IF( ('3.2.1 Dateneingabe'!$F$24:$F$45&lt;&gt;"unlimited") * ('3.2.1 Dateneingabe'!$F$24:$F$45&lt;&gt;0),
               VALUE('3.2.1 Dateneingabe'!$J$24:$J$45) / VALUE('3.2.1 Dateneingabe'!$F$24:$F$45),
               0) ) *
        '3.2.1 Dateneingabe'!$H$24:$H$45
    )
    / SUMIFS('3.2.1 Dateneingabe'!$H$24:$H$45,'3.2.1 Dateneingabe'!$L$24:$L$45,B9)
)</f>
        <v/>
      </c>
      <c r="E9" s="136"/>
      <c r="F9" s="136"/>
      <c r="G9" s="136"/>
      <c r="S9" s="116"/>
    </row>
    <row r="10" spans="1:19" s="134" customFormat="1" ht="15" customHeight="1" x14ac:dyDescent="0.25">
      <c r="A10" s="344"/>
      <c r="B10" s="195" t="s">
        <v>115</v>
      </c>
      <c r="C10" s="198" t="str" cm="1">
        <f t="array" ref="C10">IF( SUMIFS( '3.2.1 Dateneingabe'!$H$24:$H$45, '3.2.1 Dateneingabe'!$L$24:$L$45, B10 ) = 0,
      "",
      SUMPRODUCT( ('3.2.1 Dateneingabe'!$L$24:$L$45=B10) * ('3.2.1 Dateneingabe'!$J$24:$J$45) * ('3.2.1 Dateneingabe'!$H$24:$H$45) )
      / SUMIFS('3.2.1 Dateneingabe'!$H$24:$H$45, '3.2.1 Dateneingabe'!$L$24:$L$45, B10 )
    )</f>
        <v/>
      </c>
      <c r="D10" s="198" t="str" cm="1">
        <f t="array" ref="D10">IF(
    SUMIFS('3.2.1 Dateneingabe'!$H$24:$H$45,'3.2.1 Dateneingabe'!$L$24:$L$45,B10)=0,
    "",
    SUMPRODUCT(
        ('3.2.1 Dateneingabe'!$L$24:$L$45=B10) *
        (IF( ('3.2.1 Dateneingabe'!$F$24:$F$45&lt;&gt;"unlimited") * ('3.2.1 Dateneingabe'!$F$24:$F$45&lt;&gt;0),
               VALUE('3.2.1 Dateneingabe'!$J$24:$J$45) / VALUE('3.2.1 Dateneingabe'!$F$24:$F$45),
               0) ) *
        '3.2.1 Dateneingabe'!$H$24:$H$45
    )
    / SUMIFS('3.2.1 Dateneingabe'!$H$24:$H$45,'3.2.1 Dateneingabe'!$L$24:$L$45,B10)
)</f>
        <v/>
      </c>
      <c r="E10" s="136"/>
      <c r="F10" s="136"/>
      <c r="G10" s="136"/>
      <c r="S10" s="116"/>
    </row>
    <row r="11" spans="1:19" s="134" customFormat="1" ht="15" customHeight="1" x14ac:dyDescent="0.25">
      <c r="A11" s="344"/>
      <c r="B11" s="195" t="s">
        <v>116</v>
      </c>
      <c r="C11" s="198" t="str" cm="1">
        <f t="array" ref="C11">IF( SUMIFS( '3.2.1 Dateneingabe'!$H$24:$H$45, '3.2.1 Dateneingabe'!$L$24:$L$45, B11 ) = 0,
      "",
      SUMPRODUCT( ('3.2.1 Dateneingabe'!$L$24:$L$45=B11) * ('3.2.1 Dateneingabe'!$J$24:$J$45) * ('3.2.1 Dateneingabe'!$H$24:$H$45) )
      / SUMIFS('3.2.1 Dateneingabe'!$H$24:$H$45, '3.2.1 Dateneingabe'!$L$24:$L$45, B11 )
    )</f>
        <v/>
      </c>
      <c r="D11" s="198" t="str" cm="1">
        <f t="array" ref="D11">IF(
    SUMIFS('3.2.1 Dateneingabe'!$H$24:$H$45,'3.2.1 Dateneingabe'!$L$24:$L$45,B11)=0,
    "",
    SUMPRODUCT(
        ('3.2.1 Dateneingabe'!$L$24:$L$45=B11) *
        (IF( ('3.2.1 Dateneingabe'!$F$24:$F$45&lt;&gt;"unlimited") * ('3.2.1 Dateneingabe'!$F$24:$F$45&lt;&gt;0),
               VALUE('3.2.1 Dateneingabe'!$J$24:$J$45) / VALUE('3.2.1 Dateneingabe'!$F$24:$F$45),
               0) ) *
        '3.2.1 Dateneingabe'!$H$24:$H$45
    )
    / SUMIFS('3.2.1 Dateneingabe'!$H$24:$H$45,'3.2.1 Dateneingabe'!$L$24:$L$45,B11)
)</f>
        <v/>
      </c>
      <c r="E11" s="136"/>
      <c r="F11" s="136"/>
      <c r="G11" s="136"/>
      <c r="S11" s="116"/>
    </row>
    <row r="12" spans="1:19" s="134" customFormat="1" ht="15" customHeight="1" x14ac:dyDescent="0.25">
      <c r="A12" s="344"/>
      <c r="B12" s="195" t="s">
        <v>118</v>
      </c>
      <c r="C12" s="198" t="str" cm="1">
        <f t="array" ref="C12">IF( SUMIFS( '3.2.1 Dateneingabe'!$H$24:$H$45, '3.2.1 Dateneingabe'!$L$24:$L$45, B12 ) = 0,
      "",
      SUMPRODUCT( ('3.2.1 Dateneingabe'!$L$24:$L$45=B12) * ('3.2.1 Dateneingabe'!$J$24:$J$45) * ('3.2.1 Dateneingabe'!$H$24:$H$45) )
      / SUMIFS('3.2.1 Dateneingabe'!$H$24:$H$45, '3.2.1 Dateneingabe'!$L$24:$L$45, B12 )
    )</f>
        <v/>
      </c>
      <c r="D12" s="198" t="str" cm="1">
        <f t="array" ref="D12">IF(
    SUMIFS('3.2.1 Dateneingabe'!$H$24:$H$45,'3.2.1 Dateneingabe'!$L$24:$L$45,B12)=0,
    "",
    SUMPRODUCT(
        ('3.2.1 Dateneingabe'!$L$24:$L$45=B12) *
        (IF( ('3.2.1 Dateneingabe'!$F$24:$F$45&lt;&gt;"unlimited") * ('3.2.1 Dateneingabe'!$F$24:$F$45&lt;&gt;0),
               VALUE('3.2.1 Dateneingabe'!$J$24:$J$45) / VALUE('3.2.1 Dateneingabe'!$F$24:$F$45),
               0) ) *
        '3.2.1 Dateneingabe'!$H$24:$H$45
    )
    / SUMIFS('3.2.1 Dateneingabe'!$H$24:$H$45,'3.2.1 Dateneingabe'!$L$24:$L$45,B12)
)</f>
        <v/>
      </c>
      <c r="E12" s="136"/>
      <c r="F12" s="136"/>
      <c r="G12" s="136"/>
      <c r="S12" s="116"/>
    </row>
    <row r="13" spans="1:19" s="134" customFormat="1" ht="15" customHeight="1" x14ac:dyDescent="0.25">
      <c r="A13" s="345"/>
      <c r="B13" s="195" t="s">
        <v>119</v>
      </c>
      <c r="C13" s="198" t="str" cm="1">
        <f t="array" ref="C13">IF( SUMIFS( '3.2.1 Dateneingabe'!$H$24:$H$45, '3.2.1 Dateneingabe'!$L$24:$L$45, B13 ) = 0,
      "",
      SUMPRODUCT( ('3.2.1 Dateneingabe'!$L$24:$L$45=B13) * ('3.2.1 Dateneingabe'!$J$24:$J$45) * ('3.2.1 Dateneingabe'!$H$24:$H$45) )
      / SUMIFS('3.2.1 Dateneingabe'!$H$24:$H$45, '3.2.1 Dateneingabe'!$L$24:$L$45, B13 )
    )</f>
        <v/>
      </c>
      <c r="D13" s="198" t="str" cm="1">
        <f t="array" ref="D13">IF(
    SUMIFS('3.2.1 Dateneingabe'!$H$24:$H$45,'3.2.1 Dateneingabe'!$L$24:$L$45,B13)=0,
    "",
    SUMPRODUCT(
        ('3.2.1 Dateneingabe'!$L$24:$L$45=B13) *
        (IF( ('3.2.1 Dateneingabe'!$F$24:$F$45&lt;&gt;"unlimited") * ('3.2.1 Dateneingabe'!$F$24:$F$45&lt;&gt;0),
               VALUE('3.2.1 Dateneingabe'!$J$24:$J$45) / VALUE('3.2.1 Dateneingabe'!$F$24:$F$45),
               0) ) *
        '3.2.1 Dateneingabe'!$H$24:$H$45
    )
    / SUMIFS('3.2.1 Dateneingabe'!$H$24:$H$45,'3.2.1 Dateneingabe'!$L$24:$L$45,B13)
)</f>
        <v/>
      </c>
      <c r="E13" s="136"/>
      <c r="F13" s="136"/>
      <c r="G13" s="136"/>
      <c r="S13" s="116"/>
    </row>
    <row r="14" spans="1:19" s="134" customFormat="1" ht="15" customHeight="1" x14ac:dyDescent="0.25">
      <c r="A14" s="343">
        <v>2023</v>
      </c>
      <c r="B14" s="194" t="s">
        <v>114</v>
      </c>
      <c r="C14" s="197" t="str" cm="1">
        <f t="array" ref="C14">IF( SUMIFS( '3.2.1 Dateneingabe'!$H$46:$H$67, '3.2.1 Dateneingabe'!$L$46:$L$67, B14 ) = 0,
      "",
      SUMPRODUCT( ('3.2.1 Dateneingabe'!$L$46:$L$67=B14) * ('3.2.1 Dateneingabe'!$J$46:$J$67) * ('3.2.1 Dateneingabe'!$H$46:$H$67) )
      / SUMIFS( '3.2.1 Dateneingabe'!$H$46:$H$67, '3.2.1 Dateneingabe'!$L$46:$L$67, B14 )
    )</f>
        <v/>
      </c>
      <c r="D14" s="197" t="str" cm="1">
        <f t="array" ref="D14">IF(
    SUMIFS('3.2.1 Dateneingabe'!$H$46:$H$67,'3.2.1 Dateneingabe'!$L$46:$L$67,B14)=0,
    "",
    SUMPRODUCT(
        ('3.2.1 Dateneingabe'!$L$46:$L$67=B14) *
        (IF( ('3.2.1 Dateneingabe'!$F$46:$F$67&lt;&gt;"unlimited") * ('3.2.1 Dateneingabe'!$F$46:$F$67&lt;&gt;0),
               VALUE('3.2.1 Dateneingabe'!$J$46:$J$67) / VALUE('3.2.1 Dateneingabe'!$F$46:$F$67),
               0) ) *
        '3.2.1 Dateneingabe'!$H$46:$H$67
    )
    / SUMIFS('3.2.1 Dateneingabe'!$H$46:$H$67,'3.2.1 Dateneingabe'!$L$46:$L$67,B14)
)</f>
        <v/>
      </c>
      <c r="E14" s="136"/>
      <c r="F14" s="136"/>
      <c r="G14" s="136"/>
      <c r="S14" s="116"/>
    </row>
    <row r="15" spans="1:19" s="134" customFormat="1" ht="15" customHeight="1" x14ac:dyDescent="0.25">
      <c r="A15" s="344"/>
      <c r="B15" s="194" t="s">
        <v>113</v>
      </c>
      <c r="C15" s="197" t="str" cm="1">
        <f t="array" ref="C15">IF( SUMIFS( '3.2.1 Dateneingabe'!$H$46:$H$67, '3.2.1 Dateneingabe'!$L$46:$L$67, B15 ) = 0,
      "",
      SUMPRODUCT( ('3.2.1 Dateneingabe'!$L$46:$L$67=B15) * ('3.2.1 Dateneingabe'!$J$46:$J$67) * ('3.2.1 Dateneingabe'!$H$46:$H$67) )
      / SUMIFS( '3.2.1 Dateneingabe'!$H$46:$H$67, '3.2.1 Dateneingabe'!$L$46:$L$67, B15 )
    )</f>
        <v/>
      </c>
      <c r="D15" s="197" t="str" cm="1">
        <f t="array" ref="D15">IF(
    SUMIFS('3.2.1 Dateneingabe'!$H$46:$H$67,'3.2.1 Dateneingabe'!$L$46:$L$67,B15)=0,
    "",
    SUMPRODUCT(
        ('3.2.1 Dateneingabe'!$L$46:$L$67=B15) *
        (IF( ('3.2.1 Dateneingabe'!$F$46:$F$67&lt;&gt;"unlimited") * ('3.2.1 Dateneingabe'!$F$46:$F$67&lt;&gt;0),
               VALUE('3.2.1 Dateneingabe'!$J$46:$J$67) / VALUE('3.2.1 Dateneingabe'!$F$46:$F$67),
               0) ) *
        '3.2.1 Dateneingabe'!$H$46:$H$67
    )
    / SUMIFS('3.2.1 Dateneingabe'!$H$46:$H$67,'3.2.1 Dateneingabe'!$L$46:$L$67,B15)
)</f>
        <v/>
      </c>
      <c r="E15" s="136"/>
      <c r="F15" s="136"/>
      <c r="G15" s="136"/>
      <c r="S15" s="116"/>
    </row>
    <row r="16" spans="1:19" s="134" customFormat="1" ht="15" customHeight="1" x14ac:dyDescent="0.25">
      <c r="A16" s="344"/>
      <c r="B16" s="194" t="s">
        <v>115</v>
      </c>
      <c r="C16" s="197" t="str" cm="1">
        <f t="array" ref="C16">IF( SUMIFS( '3.2.1 Dateneingabe'!$H$46:$H$67, '3.2.1 Dateneingabe'!$L$46:$L$67, B16 ) = 0,
      "",
      SUMPRODUCT( ('3.2.1 Dateneingabe'!$L$46:$L$67=B16) * ('3.2.1 Dateneingabe'!$J$46:$J$67) * ('3.2.1 Dateneingabe'!$H$46:$H$67) )
      / SUMIFS( '3.2.1 Dateneingabe'!$H$46:$H$67, '3.2.1 Dateneingabe'!$L$46:$L$67, B16 )
    )</f>
        <v/>
      </c>
      <c r="D16" s="197" t="str" cm="1">
        <f t="array" ref="D16">IF(
    SUMIFS('3.2.1 Dateneingabe'!$H$46:$H$67,'3.2.1 Dateneingabe'!$L$46:$L$67,B16)=0,
    "",
    SUMPRODUCT(
        ('3.2.1 Dateneingabe'!$L$46:$L$67=B16) *
        (IF( ('3.2.1 Dateneingabe'!$F$46:$F$67&lt;&gt;"unlimited") * ('3.2.1 Dateneingabe'!$F$46:$F$67&lt;&gt;0),
               VALUE('3.2.1 Dateneingabe'!$J$46:$J$67) / VALUE('3.2.1 Dateneingabe'!$F$46:$F$67),
               0) ) *
        '3.2.1 Dateneingabe'!$H$46:$H$67
    )
    / SUMIFS('3.2.1 Dateneingabe'!$H$46:$H$67,'3.2.1 Dateneingabe'!$L$46:$L$67,B16)
)</f>
        <v/>
      </c>
      <c r="E16" s="136"/>
      <c r="F16" s="136"/>
      <c r="G16" s="136"/>
      <c r="S16" s="116"/>
    </row>
    <row r="17" spans="1:19" s="134" customFormat="1" ht="15" customHeight="1" x14ac:dyDescent="0.25">
      <c r="A17" s="344"/>
      <c r="B17" s="194" t="s">
        <v>116</v>
      </c>
      <c r="C17" s="197" t="str" cm="1">
        <f t="array" ref="C17">IF( SUMIFS( '3.2.1 Dateneingabe'!$H$46:$H$67, '3.2.1 Dateneingabe'!$L$46:$L$67, B17 ) = 0,
      "",
      SUMPRODUCT( ('3.2.1 Dateneingabe'!$L$46:$L$67=B17) * ('3.2.1 Dateneingabe'!$J$46:$J$67) * ('3.2.1 Dateneingabe'!$H$46:$H$67) )
      / SUMIFS( '3.2.1 Dateneingabe'!$H$46:$H$67, '3.2.1 Dateneingabe'!$L$46:$L$67, B17 )
    )</f>
        <v/>
      </c>
      <c r="D17" s="197" t="str" cm="1">
        <f t="array" ref="D17">IF(
    SUMIFS('3.2.1 Dateneingabe'!$H$46:$H$67,'3.2.1 Dateneingabe'!$L$46:$L$67,B17)=0,
    "",
    SUMPRODUCT(
        ('3.2.1 Dateneingabe'!$L$46:$L$67=B17) *
        (IF( ('3.2.1 Dateneingabe'!$F$46:$F$67&lt;&gt;"unlimited") * ('3.2.1 Dateneingabe'!$F$46:$F$67&lt;&gt;0),
               VALUE('3.2.1 Dateneingabe'!$J$46:$J$67) / VALUE('3.2.1 Dateneingabe'!$F$46:$F$67),
               0) ) *
        '3.2.1 Dateneingabe'!$H$46:$H$67
    )
    / SUMIFS('3.2.1 Dateneingabe'!$H$46:$H$67,'3.2.1 Dateneingabe'!$L$46:$L$67,B17)
)</f>
        <v/>
      </c>
      <c r="E17" s="136"/>
      <c r="F17" s="136"/>
      <c r="G17" s="136"/>
      <c r="S17" s="116"/>
    </row>
    <row r="18" spans="1:19" s="134" customFormat="1" ht="15" customHeight="1" x14ac:dyDescent="0.25">
      <c r="A18" s="344"/>
      <c r="B18" s="194" t="s">
        <v>118</v>
      </c>
      <c r="C18" s="197" t="str" cm="1">
        <f t="array" ref="C18">IF( SUMIFS( '3.2.1 Dateneingabe'!$H$46:$H$67, '3.2.1 Dateneingabe'!$L$46:$L$67, B18 ) = 0,
      "",
      SUMPRODUCT( ('3.2.1 Dateneingabe'!$L$46:$L$67=B18) * ('3.2.1 Dateneingabe'!$J$46:$J$67) * ('3.2.1 Dateneingabe'!$H$46:$H$67) )
      / SUMIFS( '3.2.1 Dateneingabe'!$H$46:$H$67, '3.2.1 Dateneingabe'!$L$46:$L$67, B18 )
    )</f>
        <v/>
      </c>
      <c r="D18" s="197" t="str" cm="1">
        <f t="array" ref="D18">IF(
    SUMIFS('3.2.1 Dateneingabe'!$H$46:$H$67,'3.2.1 Dateneingabe'!$L$46:$L$67,B18)=0,
    "",
    SUMPRODUCT(
        ('3.2.1 Dateneingabe'!$L$46:$L$67=B18) *
        (IF( ('3.2.1 Dateneingabe'!$F$46:$F$67&lt;&gt;"unlimited") * ('3.2.1 Dateneingabe'!$F$46:$F$67&lt;&gt;0),
               VALUE('3.2.1 Dateneingabe'!$J$46:$J$67) / VALUE('3.2.1 Dateneingabe'!$F$46:$F$67),
               0) ) *
        '3.2.1 Dateneingabe'!$H$46:$H$67
    )
    / SUMIFS('3.2.1 Dateneingabe'!$H$46:$H$67,'3.2.1 Dateneingabe'!$L$46:$L$67,B18)
)</f>
        <v/>
      </c>
      <c r="E18" s="136"/>
      <c r="F18" s="136"/>
      <c r="G18" s="136"/>
      <c r="S18" s="116"/>
    </row>
    <row r="19" spans="1:19" s="134" customFormat="1" ht="15" customHeight="1" x14ac:dyDescent="0.25">
      <c r="A19" s="345"/>
      <c r="B19" s="194" t="s">
        <v>119</v>
      </c>
      <c r="C19" s="197" t="str" cm="1">
        <f t="array" ref="C19">IF( SUMIFS( '3.2.1 Dateneingabe'!$H$46:$H$67, '3.2.1 Dateneingabe'!$L$46:$L$67, B19 ) = 0,
      "",
      SUMPRODUCT( ('3.2.1 Dateneingabe'!$L$46:$L$67=B19) * ('3.2.1 Dateneingabe'!$J$46:$J$67) * ('3.2.1 Dateneingabe'!$H$46:$H$67) )
      / SUMIFS( '3.2.1 Dateneingabe'!$H$46:$H$67, '3.2.1 Dateneingabe'!$L$46:$L$67, B19 )
    )</f>
        <v/>
      </c>
      <c r="D19" s="197" t="str" cm="1">
        <f t="array" ref="D19">IF(
    SUMIFS('3.2.1 Dateneingabe'!$H$46:$H$67,'3.2.1 Dateneingabe'!$L$46:$L$67,B19)=0,
    "",
    SUMPRODUCT(
        ('3.2.1 Dateneingabe'!$L$46:$L$67=B19) *
        (IF( ('3.2.1 Dateneingabe'!$F$46:$F$67&lt;&gt;"unlimited") * ('3.2.1 Dateneingabe'!$F$46:$F$67&lt;&gt;0),
               VALUE('3.2.1 Dateneingabe'!$J$46:$J$67) / VALUE('3.2.1 Dateneingabe'!$F$46:$F$67),
               0) ) *
        '3.2.1 Dateneingabe'!$H$46:$H$67
    )
    / SUMIFS('3.2.1 Dateneingabe'!$H$46:$H$67,'3.2.1 Dateneingabe'!$L$46:$L$67,B19)
)</f>
        <v/>
      </c>
      <c r="E19" s="136"/>
      <c r="F19" s="136"/>
      <c r="G19" s="136"/>
      <c r="S19" s="116"/>
    </row>
    <row r="20" spans="1:19" s="134" customFormat="1" ht="15" customHeight="1" x14ac:dyDescent="0.25">
      <c r="A20" s="343">
        <v>2024</v>
      </c>
      <c r="B20" s="195" t="s">
        <v>114</v>
      </c>
      <c r="C20" s="198" t="str" cm="1">
        <f t="array" ref="C20">IF( SUMIFS( '3.2.1 Dateneingabe'!$H$68:$H$89, '3.2.1 Dateneingabe'!$L$68:$L$89, B20 ) = 0,
      "",
      SUMPRODUCT( ('3.2.1 Dateneingabe'!$L$68:$L$89=B20) * ('3.2.1 Dateneingabe'!$J$68:$J$89) * ('3.2.1 Dateneingabe'!$H$68:$H$89) )
      / SUMIFS( '3.2.1 Dateneingabe'!$H$68:$H$89, '3.2.1 Dateneingabe'!$L$68:$L$89, B20 )
    )</f>
        <v/>
      </c>
      <c r="D20" s="198" t="str" cm="1">
        <f t="array" ref="D20">IF(
    SUMIFS('3.2.1 Dateneingabe'!$H$68:$H$89,'3.2.1 Dateneingabe'!$L$68:$L$89,B20)=0,
    "",
    SUMPRODUCT(
        ('3.2.1 Dateneingabe'!$L$68:$L$89=B20) *
        (IF( ('3.2.1 Dateneingabe'!$F$68:$F$89&lt;&gt;"unlimited") * ('3.2.1 Dateneingabe'!$F$68:$F$89&lt;&gt;0),
               VALUE('3.2.1 Dateneingabe'!$J$68:$J$89) / VALUE('3.2.1 Dateneingabe'!$F$68:$F$89),
               0) ) *
        '3.2.1 Dateneingabe'!$H$68:$H$89
    )
    / SUMIFS('3.2.1 Dateneingabe'!$H$68:$H$89,'3.2.1 Dateneingabe'!$L$68:$L$89,B20)
)</f>
        <v/>
      </c>
      <c r="E20" s="136"/>
      <c r="F20" s="136"/>
      <c r="G20" s="136"/>
      <c r="S20" s="116"/>
    </row>
    <row r="21" spans="1:19" s="134" customFormat="1" ht="15" customHeight="1" x14ac:dyDescent="0.25">
      <c r="A21" s="344"/>
      <c r="B21" s="195" t="s">
        <v>113</v>
      </c>
      <c r="C21" s="198" t="str" cm="1">
        <f t="array" ref="C21">IF( SUMIFS( '3.2.1 Dateneingabe'!$H$68:$H$89, '3.2.1 Dateneingabe'!$L$68:$L$89, B21 ) = 0,
      "",
      SUMPRODUCT( ('3.2.1 Dateneingabe'!$L$68:$L$89=B21) * ('3.2.1 Dateneingabe'!$J$68:$J$89) * ('3.2.1 Dateneingabe'!$H$68:$H$89) )
      / SUMIFS( '3.2.1 Dateneingabe'!$H$68:$H$89, '3.2.1 Dateneingabe'!$L$68:$L$89, B21 )
    )</f>
        <v/>
      </c>
      <c r="D21" s="198" t="str" cm="1">
        <f t="array" ref="D21">IF(
    SUMIFS('3.2.1 Dateneingabe'!$H$68:$H$89,'3.2.1 Dateneingabe'!$L$68:$L$89,B21)=0,
    "",
    SUMPRODUCT(
        ('3.2.1 Dateneingabe'!$L$68:$L$89=B21) *
        (IF( ('3.2.1 Dateneingabe'!$F$68:$F$89&lt;&gt;"unlimited") * ('3.2.1 Dateneingabe'!$F$68:$F$89&lt;&gt;0),
               VALUE('3.2.1 Dateneingabe'!$J$68:$J$89) / VALUE('3.2.1 Dateneingabe'!$F$68:$F$89),
               0) ) *
        '3.2.1 Dateneingabe'!$H$68:$H$89
    )
    / SUMIFS('3.2.1 Dateneingabe'!$H$68:$H$89,'3.2.1 Dateneingabe'!$L$68:$L$89,B21)
)</f>
        <v/>
      </c>
      <c r="E21" s="136"/>
      <c r="F21" s="136"/>
      <c r="G21" s="136"/>
      <c r="S21" s="116"/>
    </row>
    <row r="22" spans="1:19" s="134" customFormat="1" ht="15" customHeight="1" x14ac:dyDescent="0.25">
      <c r="A22" s="344"/>
      <c r="B22" s="195" t="s">
        <v>115</v>
      </c>
      <c r="C22" s="198" t="str" cm="1">
        <f t="array" ref="C22">IF( SUMIFS( '3.2.1 Dateneingabe'!$H$68:$H$89, '3.2.1 Dateneingabe'!$L$68:$L$89, B22 ) = 0,
      "",
      SUMPRODUCT( ('3.2.1 Dateneingabe'!$L$68:$L$89=B22) * ('3.2.1 Dateneingabe'!$J$68:$J$89) * ('3.2.1 Dateneingabe'!$H$68:$H$89) )
      / SUMIFS( '3.2.1 Dateneingabe'!$H$68:$H$89, '3.2.1 Dateneingabe'!$L$68:$L$89, B22 )
    )</f>
        <v/>
      </c>
      <c r="D22" s="198" t="str" cm="1">
        <f t="array" ref="D22">IF(
    SUMIFS('3.2.1 Dateneingabe'!$H$68:$H$89,'3.2.1 Dateneingabe'!$L$68:$L$89,B22)=0,
    "",
    SUMPRODUCT(
        ('3.2.1 Dateneingabe'!$L$68:$L$89=B22) *
        (IF( ('3.2.1 Dateneingabe'!$F$68:$F$89&lt;&gt;"unlimited") * ('3.2.1 Dateneingabe'!$F$68:$F$89&lt;&gt;0),
               VALUE('3.2.1 Dateneingabe'!$J$68:$J$89) / VALUE('3.2.1 Dateneingabe'!$F$68:$F$89),
               0) ) *
        '3.2.1 Dateneingabe'!$H$68:$H$89
    )
    / SUMIFS('3.2.1 Dateneingabe'!$H$68:$H$89,'3.2.1 Dateneingabe'!$L$68:$L$89,B22)
)</f>
        <v/>
      </c>
      <c r="E22" s="136"/>
      <c r="F22" s="136"/>
      <c r="G22" s="136"/>
      <c r="S22" s="116"/>
    </row>
    <row r="23" spans="1:19" s="134" customFormat="1" ht="15" customHeight="1" x14ac:dyDescent="0.25">
      <c r="A23" s="344"/>
      <c r="B23" s="195" t="s">
        <v>116</v>
      </c>
      <c r="C23" s="198" t="str" cm="1">
        <f t="array" ref="C23">IF( SUMIFS( '3.2.1 Dateneingabe'!$H$68:$H$89, '3.2.1 Dateneingabe'!$L$68:$L$89, B23 ) = 0,
      "",
      SUMPRODUCT( ('3.2.1 Dateneingabe'!$L$68:$L$89=B23) * ('3.2.1 Dateneingabe'!$J$68:$J$89) * ('3.2.1 Dateneingabe'!$H$68:$H$89) )
      / SUMIFS( '3.2.1 Dateneingabe'!$H$68:$H$89, '3.2.1 Dateneingabe'!$L$68:$L$89, B23 )
    )</f>
        <v/>
      </c>
      <c r="D23" s="198" t="str" cm="1">
        <f t="array" ref="D23">IF(
    SUMIFS('3.2.1 Dateneingabe'!$H$68:$H$89,'3.2.1 Dateneingabe'!$L$68:$L$89,B23)=0,
    "",
    SUMPRODUCT(
        ('3.2.1 Dateneingabe'!$L$68:$L$89=B23) *
        (IF( ('3.2.1 Dateneingabe'!$F$68:$F$89&lt;&gt;"unlimited") * ('3.2.1 Dateneingabe'!$F$68:$F$89&lt;&gt;0),
               VALUE('3.2.1 Dateneingabe'!$J$68:$J$89) / VALUE('3.2.1 Dateneingabe'!$F$68:$F$89),
               0) ) *
        '3.2.1 Dateneingabe'!$H$68:$H$89
    )
    / SUMIFS('3.2.1 Dateneingabe'!$H$68:$H$89,'3.2.1 Dateneingabe'!$L$68:$L$89,B23)
)</f>
        <v/>
      </c>
      <c r="E23" s="136"/>
      <c r="F23" s="136"/>
      <c r="G23" s="136"/>
      <c r="S23" s="116"/>
    </row>
    <row r="24" spans="1:19" s="134" customFormat="1" ht="15" customHeight="1" x14ac:dyDescent="0.25">
      <c r="A24" s="344"/>
      <c r="B24" s="195" t="s">
        <v>118</v>
      </c>
      <c r="C24" s="198" t="str" cm="1">
        <f t="array" ref="C24">IF( SUMIFS( '3.2.1 Dateneingabe'!$H$68:$H$89, '3.2.1 Dateneingabe'!$L$68:$L$89, B24 ) = 0,
      "",
      SUMPRODUCT( ('3.2.1 Dateneingabe'!$L$68:$L$89=B24) * ('3.2.1 Dateneingabe'!$J$68:$J$89) * ('3.2.1 Dateneingabe'!$H$68:$H$89) )
      / SUMIFS( '3.2.1 Dateneingabe'!$H$68:$H$89, '3.2.1 Dateneingabe'!$L$68:$L$89, B24 )
    )</f>
        <v/>
      </c>
      <c r="D24" s="198" t="str" cm="1">
        <f t="array" ref="D24">IF(
    SUMIFS('3.2.1 Dateneingabe'!$H$68:$H$89,'3.2.1 Dateneingabe'!$L$68:$L$89,B24)=0,
    "",
    SUMPRODUCT(
        ('3.2.1 Dateneingabe'!$L$68:$L$89=B24) *
        (IF( ('3.2.1 Dateneingabe'!$F$68:$F$89&lt;&gt;"unlimited") * ('3.2.1 Dateneingabe'!$F$68:$F$89&lt;&gt;0),
               VALUE('3.2.1 Dateneingabe'!$J$68:$J$89) / VALUE('3.2.1 Dateneingabe'!$F$68:$F$89),
               0) ) *
        '3.2.1 Dateneingabe'!$H$68:$H$89
    )
    / SUMIFS('3.2.1 Dateneingabe'!$H$68:$H$89,'3.2.1 Dateneingabe'!$L$68:$L$89,B24)
)</f>
        <v/>
      </c>
      <c r="E24" s="136"/>
      <c r="F24" s="136"/>
      <c r="G24" s="136"/>
      <c r="S24" s="116"/>
    </row>
    <row r="25" spans="1:19" s="134" customFormat="1" ht="15" customHeight="1" x14ac:dyDescent="0.25">
      <c r="A25" s="345"/>
      <c r="B25" s="195" t="s">
        <v>119</v>
      </c>
      <c r="C25" s="198" t="str" cm="1">
        <f t="array" ref="C25">IF( SUMIFS( '3.2.1 Dateneingabe'!$H$68:$H$89, '3.2.1 Dateneingabe'!$L$68:$L$89, B25 ) = 0,
      "",
      SUMPRODUCT( ('3.2.1 Dateneingabe'!$L$68:$L$89=B25) * ('3.2.1 Dateneingabe'!$J$68:$J$89) * ('3.2.1 Dateneingabe'!$H$68:$H$89) )
      / SUMIFS( '3.2.1 Dateneingabe'!$H$68:$H$89, '3.2.1 Dateneingabe'!$L$68:$L$89, B25 )
    )</f>
        <v/>
      </c>
      <c r="D25" s="198" t="str" cm="1">
        <f t="array" ref="D25">IF(
    SUMIFS('3.2.1 Dateneingabe'!$H$68:$H$89,'3.2.1 Dateneingabe'!$L$68:$L$89,B25)=0,
    "",
    SUMPRODUCT(
        ('3.2.1 Dateneingabe'!$L$68:$L$89=B25) *
        (IF( ('3.2.1 Dateneingabe'!$F$68:$F$89&lt;&gt;"unlimited") * ('3.2.1 Dateneingabe'!$F$68:$F$89&lt;&gt;0),
               VALUE('3.2.1 Dateneingabe'!$J$68:$J$89) / VALUE('3.2.1 Dateneingabe'!$F$68:$F$89),
               0) ) *
        '3.2.1 Dateneingabe'!$H$68:$H$89
    )
    / SUMIFS('3.2.1 Dateneingabe'!$H$68:$H$89,'3.2.1 Dateneingabe'!$L$68:$L$89,B25)
)</f>
        <v/>
      </c>
      <c r="E25" s="136"/>
      <c r="F25" s="136"/>
      <c r="G25" s="136"/>
      <c r="S25" s="116"/>
    </row>
    <row r="26" spans="1:19" s="134" customFormat="1" ht="15" customHeight="1" x14ac:dyDescent="0.25">
      <c r="A26" s="343">
        <v>2025</v>
      </c>
      <c r="B26" s="194" t="s">
        <v>114</v>
      </c>
      <c r="C26" s="197" t="str" cm="1">
        <f t="array" ref="C26">IF(
    SUMIFS('3.2.1 Dateneingabe'!$H$90:$H$111, '3.2.1 Dateneingabe'!$L$90:$L$111, B26) = 0,
    "",
    SUMPRODUCT(
        ('3.2.1 Dateneingabe'!$L$90:$L$111 = B26) *
        ('3.2.1 Dateneingabe'!$J$90:$J$111) *
        ('3.2.1 Dateneingabe'!$H$90:$H$111)
    )
    / SUMIFS('3.2.1 Dateneingabe'!$H$90:$H$111, '3.2.1 Dateneingabe'!$L$90:$L$111, B26)
)</f>
        <v/>
      </c>
      <c r="D26" s="197" t="str" cm="1">
        <f t="array" ref="D26">IF(
    SUMIFS('3.2.1 Dateneingabe'!$H$90:$H$111,'3.2.1 Dateneingabe'!$L$90:$L$111,B26)=0,
    "",
    SUMPRODUCT(
        ('3.2.1 Dateneingabe'!$L$90:$L$111=B26) *
        (IF( ('3.2.1 Dateneingabe'!$F$90:$F$111&lt;&gt;"unlimited") * ('3.2.1 Dateneingabe'!$F$90:$F$111&lt;&gt;0),
               VALUE('3.2.1 Dateneingabe'!$J$90:$J$111) / VALUE('3.2.1 Dateneingabe'!$F$90:$F$111),
               0) ) *
        '3.2.1 Dateneingabe'!$H$90:$H$111
    )
    / SUMIFS('3.2.1 Dateneingabe'!$H$90:$H$111,'3.2.1 Dateneingabe'!$L$90:$L$111,B26)
)</f>
        <v/>
      </c>
      <c r="E26" s="136"/>
      <c r="F26" s="136"/>
      <c r="G26" s="136"/>
      <c r="S26" s="116"/>
    </row>
    <row r="27" spans="1:19" s="134" customFormat="1" ht="15" customHeight="1" x14ac:dyDescent="0.25">
      <c r="A27" s="344"/>
      <c r="B27" s="194" t="s">
        <v>113</v>
      </c>
      <c r="C27" s="197" t="str" cm="1">
        <f t="array" ref="C27">IF(
    SUMIFS('3.2.1 Dateneingabe'!$H$90:$H$111, '3.2.1 Dateneingabe'!$L$90:$L$111, B27) = 0,
    "",
    SUMPRODUCT(
        ('3.2.1 Dateneingabe'!$L$90:$L$111 = B27) *
        ('3.2.1 Dateneingabe'!$J$90:$J$111) *
        ('3.2.1 Dateneingabe'!$H$90:$H$111)
    )
    / SUMIFS('3.2.1 Dateneingabe'!$H$90:$H$111, '3.2.1 Dateneingabe'!$L$90:$L$111, B27)
)</f>
        <v/>
      </c>
      <c r="D27" s="197" t="str" cm="1">
        <f t="array" ref="D27">IF(
    SUMIFS('3.2.1 Dateneingabe'!$H$90:$H$111,'3.2.1 Dateneingabe'!$L$90:$L$111,B27)=0,
    "",
    SUMPRODUCT(
        ('3.2.1 Dateneingabe'!$L$90:$L$111=B27) *
        (IF( ('3.2.1 Dateneingabe'!$F$90:$F$111&lt;&gt;"unlimited") * ('3.2.1 Dateneingabe'!$F$90:$F$111&lt;&gt;0),
               VALUE('3.2.1 Dateneingabe'!$J$90:$J$111) / VALUE('3.2.1 Dateneingabe'!$F$90:$F$111),
               0) ) *
        '3.2.1 Dateneingabe'!$H$90:$H$111
    )
    / SUMIFS('3.2.1 Dateneingabe'!$H$90:$H$111,'3.2.1 Dateneingabe'!$L$90:$L$111,B27)
)</f>
        <v/>
      </c>
      <c r="E27" s="136"/>
      <c r="F27" s="136"/>
      <c r="G27" s="136"/>
      <c r="S27" s="116"/>
    </row>
    <row r="28" spans="1:19" s="134" customFormat="1" ht="15" customHeight="1" x14ac:dyDescent="0.25">
      <c r="A28" s="344"/>
      <c r="B28" s="194" t="s">
        <v>115</v>
      </c>
      <c r="C28" s="197" t="str" cm="1">
        <f t="array" ref="C28">IF(
    SUMIFS('3.2.1 Dateneingabe'!$H$90:$H$111, '3.2.1 Dateneingabe'!$L$90:$L$111, B28) = 0,
    "",
    SUMPRODUCT(
        ('3.2.1 Dateneingabe'!$L$90:$L$111 = B28) *
        ('3.2.1 Dateneingabe'!$J$90:$J$111) *
        ('3.2.1 Dateneingabe'!$H$90:$H$111)
    )
    / SUMIFS('3.2.1 Dateneingabe'!$H$90:$H$111, '3.2.1 Dateneingabe'!$L$90:$L$111, B28)
)</f>
        <v/>
      </c>
      <c r="D28" s="197" t="str" cm="1">
        <f t="array" ref="D28">IF(
    SUMIFS('3.2.1 Dateneingabe'!$H$90:$H$111,'3.2.1 Dateneingabe'!$L$90:$L$111,B28)=0,
    "",
    SUMPRODUCT(
        ('3.2.1 Dateneingabe'!$L$90:$L$111=B28) *
        (IF( ('3.2.1 Dateneingabe'!$F$90:$F$111&lt;&gt;"unlimited") * ('3.2.1 Dateneingabe'!$F$90:$F$111&lt;&gt;0),
               VALUE('3.2.1 Dateneingabe'!$J$90:$J$111) / VALUE('3.2.1 Dateneingabe'!$F$90:$F$111),
               0) ) *
        '3.2.1 Dateneingabe'!$H$90:$H$111
    )
    / SUMIFS('3.2.1 Dateneingabe'!$H$90:$H$111,'3.2.1 Dateneingabe'!$L$90:$L$111,B28)
)</f>
        <v/>
      </c>
      <c r="E28" s="136"/>
      <c r="F28" s="136"/>
      <c r="G28" s="136"/>
      <c r="S28" s="116"/>
    </row>
    <row r="29" spans="1:19" s="134" customFormat="1" ht="15" customHeight="1" x14ac:dyDescent="0.25">
      <c r="A29" s="344"/>
      <c r="B29" s="194" t="s">
        <v>116</v>
      </c>
      <c r="C29" s="197" t="str" cm="1">
        <f t="array" ref="C29">IF(
    SUMIFS('3.2.1 Dateneingabe'!$H$90:$H$111, '3.2.1 Dateneingabe'!$L$90:$L$111, B29) = 0,
    "",
    SUMPRODUCT(
        ('3.2.1 Dateneingabe'!$L$90:$L$111 = B29) *
        ('3.2.1 Dateneingabe'!$J$90:$J$111) *
        ('3.2.1 Dateneingabe'!$H$90:$H$111)
    )
    / SUMIFS('3.2.1 Dateneingabe'!$H$90:$H$111, '3.2.1 Dateneingabe'!$L$90:$L$111, B29)
)</f>
        <v/>
      </c>
      <c r="D29" s="197" t="str" cm="1">
        <f t="array" ref="D29">IF(
    SUMIFS('3.2.1 Dateneingabe'!$H$90:$H$111,'3.2.1 Dateneingabe'!$L$90:$L$111,B29)=0,
    "",
    SUMPRODUCT(
        ('3.2.1 Dateneingabe'!$L$90:$L$111=B29) *
        (IF( ('3.2.1 Dateneingabe'!$F$90:$F$111&lt;&gt;"unlimited") * ('3.2.1 Dateneingabe'!$F$90:$F$111&lt;&gt;0),
               VALUE('3.2.1 Dateneingabe'!$J$90:$J$111) / VALUE('3.2.1 Dateneingabe'!$F$90:$F$111),
               0) ) *
        '3.2.1 Dateneingabe'!$H$90:$H$111
    )
    / SUMIFS('3.2.1 Dateneingabe'!$H$90:$H$111,'3.2.1 Dateneingabe'!$L$90:$L$111,B29)
)</f>
        <v/>
      </c>
      <c r="E29" s="136"/>
      <c r="F29" s="136"/>
      <c r="G29" s="136"/>
      <c r="S29" s="116"/>
    </row>
    <row r="30" spans="1:19" s="134" customFormat="1" ht="15" customHeight="1" x14ac:dyDescent="0.25">
      <c r="A30" s="344"/>
      <c r="B30" s="194" t="s">
        <v>118</v>
      </c>
      <c r="C30" s="197" t="str" cm="1">
        <f t="array" ref="C30">IF(
    SUMIFS('3.2.1 Dateneingabe'!$H$90:$H$111, '3.2.1 Dateneingabe'!$L$90:$L$111, B30) = 0,
    "",
    SUMPRODUCT(
        ('3.2.1 Dateneingabe'!$L$90:$L$111 = B30) *
        ('3.2.1 Dateneingabe'!$J$90:$J$111) *
        ('3.2.1 Dateneingabe'!$H$90:$H$111)
    )
    / SUMIFS('3.2.1 Dateneingabe'!$H$90:$H$111, '3.2.1 Dateneingabe'!$L$90:$L$111, B30)
)</f>
        <v/>
      </c>
      <c r="D30" s="197" t="str" cm="1">
        <f t="array" ref="D30">IF(
    SUMIFS('3.2.1 Dateneingabe'!$H$90:$H$111,'3.2.1 Dateneingabe'!$L$90:$L$111,B30)=0,
    "",
    SUMPRODUCT(
        ('3.2.1 Dateneingabe'!$L$90:$L$111=B30) *
        (IF( ('3.2.1 Dateneingabe'!$F$90:$F$111&lt;&gt;"unlimited") * ('3.2.1 Dateneingabe'!$F$90:$F$111&lt;&gt;0),
               VALUE('3.2.1 Dateneingabe'!$J$90:$J$111) / VALUE('3.2.1 Dateneingabe'!$F$90:$F$111),
               0) ) *
        '3.2.1 Dateneingabe'!$H$90:$H$111
    )
    / SUMIFS('3.2.1 Dateneingabe'!$H$90:$H$111,'3.2.1 Dateneingabe'!$L$90:$L$111,B30)
)</f>
        <v/>
      </c>
      <c r="E30" s="136"/>
      <c r="F30" s="136"/>
      <c r="G30" s="136"/>
      <c r="S30" s="116"/>
    </row>
    <row r="31" spans="1:19" s="134" customFormat="1" ht="15" customHeight="1" x14ac:dyDescent="0.25">
      <c r="A31" s="345"/>
      <c r="B31" s="194" t="s">
        <v>119</v>
      </c>
      <c r="C31" s="197" t="str" cm="1">
        <f t="array" ref="C31">IF(
    SUMIFS('3.2.1 Dateneingabe'!$H$90:$H$111, '3.2.1 Dateneingabe'!$L$90:$L$111, B31) = 0,
    "",
    SUMPRODUCT(
        ('3.2.1 Dateneingabe'!$L$90:$L$111 = B31) *
        ('3.2.1 Dateneingabe'!$J$90:$J$111) *
        ('3.2.1 Dateneingabe'!$H$90:$H$111)
    )
    / SUMIFS('3.2.1 Dateneingabe'!$H$90:$H$111, '3.2.1 Dateneingabe'!$L$90:$L$111, B31)
)</f>
        <v/>
      </c>
      <c r="D31" s="197" t="str" cm="1">
        <f t="array" ref="D31">IF(
    SUMIFS('3.2.1 Dateneingabe'!$H$90:$H$111,'3.2.1 Dateneingabe'!$L$90:$L$111,B31)=0,
    "",
    SUMPRODUCT(
        ('3.2.1 Dateneingabe'!$L$90:$L$111=B31) *
        (IF( ('3.2.1 Dateneingabe'!$F$90:$F$111&lt;&gt;"unlimited") * ('3.2.1 Dateneingabe'!$F$90:$F$111&lt;&gt;0),
               VALUE('3.2.1 Dateneingabe'!$J$90:$J$111) / VALUE('3.2.1 Dateneingabe'!$F$90:$F$111),
               0) ) *
        '3.2.1 Dateneingabe'!$H$90:$H$111
    )
    / SUMIFS('3.2.1 Dateneingabe'!$H$90:$H$111,'3.2.1 Dateneingabe'!$L$90:$L$111,B31)
)</f>
        <v/>
      </c>
      <c r="E31" s="136"/>
      <c r="F31" s="136"/>
      <c r="G31" s="136"/>
      <c r="S31" s="116"/>
    </row>
    <row r="32" spans="1:19" x14ac:dyDescent="0.25">
      <c r="A32" s="196" t="s">
        <v>224</v>
      </c>
      <c r="S32" s="124"/>
    </row>
  </sheetData>
  <mergeCells count="5">
    <mergeCell ref="A20:A25"/>
    <mergeCell ref="A14:A19"/>
    <mergeCell ref="A8:A13"/>
    <mergeCell ref="A2:A7"/>
    <mergeCell ref="A26:A31"/>
  </mergeCells>
  <pageMargins left="0.25" right="0.25" top="0.75" bottom="0.75" header="0.3" footer="0.3"/>
  <pageSetup paperSize="9" scale="61"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F77487-396A-4829-85A0-37268B97C623}">
  <sheetPr>
    <pageSetUpPr fitToPage="1"/>
  </sheetPr>
  <dimension ref="A1:P44"/>
  <sheetViews>
    <sheetView view="pageBreakPreview" zoomScale="60" zoomScaleNormal="70" workbookViewId="0">
      <pane xSplit="2" ySplit="1" topLeftCell="E2" activePane="bottomRight" state="frozen"/>
      <selection pane="topRight" activeCell="C1" sqref="C1"/>
      <selection pane="bottomLeft" activeCell="A2" sqref="A2"/>
      <selection pane="bottomRight" activeCell="C44" sqref="C44:G44"/>
    </sheetView>
  </sheetViews>
  <sheetFormatPr baseColWidth="10" defaultColWidth="11" defaultRowHeight="15" x14ac:dyDescent="0.25"/>
  <cols>
    <col min="1" max="1" width="15.625" style="136" customWidth="1"/>
    <col min="2" max="2" width="10.625" style="136" customWidth="1"/>
    <col min="3" max="9" width="35.625" style="136" customWidth="1"/>
    <col min="10" max="10" width="36.75" style="136" customWidth="1"/>
    <col min="11" max="11" width="8.375" style="136" customWidth="1"/>
    <col min="12" max="12" width="17.625" style="136" customWidth="1"/>
    <col min="13" max="13" width="56" style="136" customWidth="1"/>
    <col min="14" max="16384" width="11" style="136"/>
  </cols>
  <sheetData>
    <row r="1" spans="1:16" s="134" customFormat="1" x14ac:dyDescent="0.25">
      <c r="A1" s="155" t="s">
        <v>121</v>
      </c>
      <c r="B1" s="155" t="s">
        <v>28</v>
      </c>
      <c r="C1" s="155" t="s">
        <v>105</v>
      </c>
      <c r="D1" s="155" t="s">
        <v>315</v>
      </c>
      <c r="E1" s="155" t="s">
        <v>107</v>
      </c>
      <c r="F1" s="155" t="s">
        <v>108</v>
      </c>
      <c r="G1" s="155" t="s">
        <v>232</v>
      </c>
      <c r="H1" s="155" t="s">
        <v>237</v>
      </c>
      <c r="I1" s="155" t="s">
        <v>109</v>
      </c>
      <c r="J1" s="155" t="s">
        <v>110</v>
      </c>
      <c r="L1" s="155" t="s">
        <v>229</v>
      </c>
      <c r="M1" s="155" t="s">
        <v>230</v>
      </c>
      <c r="P1" s="116"/>
    </row>
    <row r="2" spans="1:16" s="134" customFormat="1" x14ac:dyDescent="0.25">
      <c r="A2" s="343" t="s">
        <v>114</v>
      </c>
      <c r="B2" s="28">
        <v>2021</v>
      </c>
      <c r="C2" s="147"/>
      <c r="D2" s="147"/>
      <c r="E2" s="143"/>
      <c r="F2" s="180"/>
      <c r="G2" s="180"/>
      <c r="H2" s="180"/>
      <c r="I2" s="145"/>
      <c r="J2" s="179"/>
      <c r="K2" s="136"/>
      <c r="L2" s="182" t="str">
        <f>IF(AND(H2&gt;=100, G2&gt;=2),"Ja","Nein")</f>
        <v>Nein</v>
      </c>
      <c r="M2" s="182" t="str">
        <f>_xlfn.TEXTJOIN(", ", TRUE, IF(H2&gt;=100, "", "Freiminuten"), IF(G2&lt;2, "Datenvolumen", ""))</f>
        <v>Freiminuten, Datenvolumen</v>
      </c>
      <c r="P2" s="116"/>
    </row>
    <row r="3" spans="1:16" s="134" customFormat="1" x14ac:dyDescent="0.25">
      <c r="A3" s="344"/>
      <c r="B3" s="28">
        <v>2022</v>
      </c>
      <c r="C3" s="147"/>
      <c r="D3" s="147"/>
      <c r="E3" s="143"/>
      <c r="F3" s="180"/>
      <c r="G3" s="180"/>
      <c r="H3" s="180"/>
      <c r="I3" s="145"/>
      <c r="J3" s="179"/>
      <c r="K3" s="136"/>
      <c r="L3" s="182" t="str">
        <f t="shared" ref="L3:L6" si="0">IF(AND(H3&gt;=100, G3&gt;=2),"Ja","Nein")</f>
        <v>Nein</v>
      </c>
      <c r="M3" s="182" t="str">
        <f t="shared" ref="M3:M6" si="1">_xlfn.TEXTJOIN(", ", TRUE, IF(H3&gt;=100, "", "Freiminuten"), IF(G3&lt;2, "Datenvolumen", ""))</f>
        <v>Freiminuten, Datenvolumen</v>
      </c>
      <c r="P3" s="116"/>
    </row>
    <row r="4" spans="1:16" s="134" customFormat="1" x14ac:dyDescent="0.25">
      <c r="A4" s="344"/>
      <c r="B4" s="28">
        <v>2023</v>
      </c>
      <c r="C4" s="147"/>
      <c r="D4" s="147"/>
      <c r="E4" s="143"/>
      <c r="F4" s="180"/>
      <c r="G4" s="180"/>
      <c r="H4" s="180"/>
      <c r="I4" s="145"/>
      <c r="J4" s="179"/>
      <c r="K4" s="136"/>
      <c r="L4" s="182" t="str">
        <f t="shared" si="0"/>
        <v>Nein</v>
      </c>
      <c r="M4" s="182" t="str">
        <f t="shared" si="1"/>
        <v>Freiminuten, Datenvolumen</v>
      </c>
      <c r="P4" s="116"/>
    </row>
    <row r="5" spans="1:16" s="134" customFormat="1" x14ac:dyDescent="0.25">
      <c r="A5" s="344"/>
      <c r="B5" s="28">
        <v>2024</v>
      </c>
      <c r="C5" s="147"/>
      <c r="D5" s="147"/>
      <c r="E5" s="143"/>
      <c r="F5" s="180"/>
      <c r="G5" s="180"/>
      <c r="H5" s="180"/>
      <c r="I5" s="145"/>
      <c r="J5" s="179"/>
      <c r="K5" s="136"/>
      <c r="L5" s="182" t="str">
        <f t="shared" si="0"/>
        <v>Nein</v>
      </c>
      <c r="M5" s="182" t="str">
        <f t="shared" si="1"/>
        <v>Freiminuten, Datenvolumen</v>
      </c>
      <c r="P5" s="116"/>
    </row>
    <row r="6" spans="1:16" s="134" customFormat="1" x14ac:dyDescent="0.25">
      <c r="A6" s="345"/>
      <c r="B6" s="28">
        <v>2025</v>
      </c>
      <c r="C6" s="147"/>
      <c r="D6" s="147"/>
      <c r="E6" s="143"/>
      <c r="F6" s="180"/>
      <c r="G6" s="180"/>
      <c r="H6" s="180"/>
      <c r="I6" s="145"/>
      <c r="J6" s="179"/>
      <c r="K6" s="136"/>
      <c r="L6" s="182" t="str">
        <f t="shared" si="0"/>
        <v>Nein</v>
      </c>
      <c r="M6" s="182" t="str">
        <f t="shared" si="1"/>
        <v>Freiminuten, Datenvolumen</v>
      </c>
      <c r="P6" s="116"/>
    </row>
    <row r="7" spans="1:16" s="134" customFormat="1" x14ac:dyDescent="0.25">
      <c r="A7" s="343" t="s">
        <v>113</v>
      </c>
      <c r="B7" s="28">
        <v>2021</v>
      </c>
      <c r="C7" s="146"/>
      <c r="D7" s="146"/>
      <c r="E7" s="142"/>
      <c r="F7" s="181"/>
      <c r="G7" s="181"/>
      <c r="H7" s="181"/>
      <c r="I7" s="144"/>
      <c r="J7" s="199"/>
      <c r="K7" s="136"/>
      <c r="L7" s="182" t="str">
        <f>IF(AND(H7&gt;=500,G7&gt;=5,OR(E7="4G",E7="5G")),"Ja","Nein")</f>
        <v>Nein</v>
      </c>
      <c r="M7" s="182" t="str">
        <f>_xlfn.TEXTJOIN(", ",
               TRUE,
               IF(H7&lt;500,"Freiminuten",""),
               IF(G7&lt;5,"Datenvolumen",""),
               IF(AND(E7&lt;&gt;"4G",E7&lt;&gt;"5G"),"Funktechnologie",""))</f>
        <v>Freiminuten, Datenvolumen, Funktechnologie</v>
      </c>
      <c r="P7" s="116"/>
    </row>
    <row r="8" spans="1:16" s="134" customFormat="1" x14ac:dyDescent="0.25">
      <c r="A8" s="344"/>
      <c r="B8" s="28">
        <v>2022</v>
      </c>
      <c r="C8" s="146"/>
      <c r="D8" s="146"/>
      <c r="E8" s="142"/>
      <c r="F8" s="181"/>
      <c r="G8" s="181"/>
      <c r="H8" s="181"/>
      <c r="I8" s="144"/>
      <c r="J8" s="199"/>
      <c r="K8" s="136"/>
      <c r="L8" s="182" t="str">
        <f>IF(AND(H8&gt;=500,G8&gt;=5,OR(E8="4G",E8="5G")),"Ja","Nein")</f>
        <v>Nein</v>
      </c>
      <c r="M8" s="182" t="str">
        <f>_xlfn.TEXTJOIN(", ",
               TRUE,
               IF(H8&lt;500,"Freiminuten",""),
               IF(G8&lt;5,"Datenvolumen",""),
               IF(AND(E8&lt;&gt;"4G",E8&lt;&gt;"5G"),"Funktechnologie",""))</f>
        <v>Freiminuten, Datenvolumen, Funktechnologie</v>
      </c>
      <c r="P8" s="116"/>
    </row>
    <row r="9" spans="1:16" s="134" customFormat="1" x14ac:dyDescent="0.25">
      <c r="A9" s="344"/>
      <c r="B9" s="28">
        <v>2023</v>
      </c>
      <c r="C9" s="146"/>
      <c r="D9" s="146"/>
      <c r="E9" s="142"/>
      <c r="F9" s="181"/>
      <c r="G9" s="181"/>
      <c r="H9" s="181"/>
      <c r="I9" s="144"/>
      <c r="J9" s="199"/>
      <c r="K9" s="136"/>
      <c r="L9" s="182" t="str">
        <f>IF(AND(H9&gt;=500,G9&gt;=5,OR(E9="4G",E9="5G")),"Ja","Nein")</f>
        <v>Nein</v>
      </c>
      <c r="M9" s="182" t="str">
        <f>_xlfn.TEXTJOIN(", ",
               TRUE,
               IF(H9&lt;500,"Freiminuten",""),
               IF(G9&lt;5,"Datenvolumen",""),
               IF(AND(E9&lt;&gt;"4G",E9&lt;&gt;"5G"),"Funktechnologie",""))</f>
        <v>Freiminuten, Datenvolumen, Funktechnologie</v>
      </c>
      <c r="P9" s="116"/>
    </row>
    <row r="10" spans="1:16" s="134" customFormat="1" x14ac:dyDescent="0.25">
      <c r="A10" s="344"/>
      <c r="B10" s="28">
        <v>2024</v>
      </c>
      <c r="C10" s="146"/>
      <c r="D10" s="146"/>
      <c r="E10" s="142"/>
      <c r="F10" s="181"/>
      <c r="G10" s="181"/>
      <c r="H10" s="181"/>
      <c r="I10" s="144"/>
      <c r="J10" s="199"/>
      <c r="K10" s="136"/>
      <c r="L10" s="182" t="str">
        <f>IF(AND(H10&gt;=500,G10&gt;=5,OR(E10="4G",E10="5G")),"Ja","Nein")</f>
        <v>Nein</v>
      </c>
      <c r="M10" s="182" t="str">
        <f>_xlfn.TEXTJOIN(", ",
               TRUE,
               IF(H10&lt;500,"Freiminuten",""),
               IF(G10&lt;5,"Datenvolumen",""),
               IF(AND(E10&lt;&gt;"4G",E10&lt;&gt;"5G"),"Funktechnologie",""))</f>
        <v>Freiminuten, Datenvolumen, Funktechnologie</v>
      </c>
      <c r="P10" s="116"/>
    </row>
    <row r="11" spans="1:16" s="134" customFormat="1" x14ac:dyDescent="0.25">
      <c r="A11" s="345"/>
      <c r="B11" s="28">
        <v>2025</v>
      </c>
      <c r="C11" s="146"/>
      <c r="D11" s="146"/>
      <c r="E11" s="142"/>
      <c r="F11" s="181"/>
      <c r="G11" s="181"/>
      <c r="H11" s="181"/>
      <c r="I11" s="144"/>
      <c r="J11" s="199"/>
      <c r="K11" s="136"/>
      <c r="L11" s="182" t="str">
        <f>IF(AND(H11&gt;=500,G11&gt;=5,OR(E11="4G",E11="5G")),"Ja","Nein")</f>
        <v>Nein</v>
      </c>
      <c r="M11" s="182" t="str">
        <f>_xlfn.TEXTJOIN(", ",
               TRUE,
               IF(H11&lt;500,"Freiminuten",""),
               IF(G11&lt;5,"Datenvolumen",""),
               IF(AND(E11&lt;&gt;"4G",E11&lt;&gt;"5G"),"Funktechnologie",""))</f>
        <v>Freiminuten, Datenvolumen, Funktechnologie</v>
      </c>
      <c r="P11" s="116"/>
    </row>
    <row r="12" spans="1:16" s="134" customFormat="1" ht="15" customHeight="1" x14ac:dyDescent="0.25">
      <c r="A12" s="343" t="s">
        <v>115</v>
      </c>
      <c r="B12" s="28">
        <v>2021</v>
      </c>
      <c r="C12" s="147"/>
      <c r="D12" s="147"/>
      <c r="E12" s="143"/>
      <c r="F12" s="180"/>
      <c r="G12" s="180"/>
      <c r="H12" s="180"/>
      <c r="I12" s="145"/>
      <c r="J12" s="179"/>
      <c r="K12" s="136"/>
      <c r="L12" s="182" t="str">
        <f>IF(AND(H12="unlimited",G12&gt;=15,OR(E12="4G",E12="5G"),F12&gt;=50),"Ja","Nein")</f>
        <v>Nein</v>
      </c>
      <c r="M12" s="200" t="str">
        <f>_xlfn.TEXTJOIN(", ",
               TRUE,
               IF(H12&lt;&gt;"unlimited",   "Freiminuten",      ""),
               IF(G12&lt;15,             "Datenvolumen",    ""),
               IF(AND(E12&lt;&gt;"4G",E12&lt;&gt;"5G"), "Funktechnologie", ""),
               IF(F12&lt;50,             "Geschwindigkeit", ""))</f>
        <v>Freiminuten, Datenvolumen, Funktechnologie, Geschwindigkeit</v>
      </c>
      <c r="P12" s="116"/>
    </row>
    <row r="13" spans="1:16" s="134" customFormat="1" ht="15" customHeight="1" x14ac:dyDescent="0.25">
      <c r="A13" s="344"/>
      <c r="B13" s="28">
        <v>2022</v>
      </c>
      <c r="C13" s="147"/>
      <c r="D13" s="147"/>
      <c r="E13" s="143"/>
      <c r="F13" s="180"/>
      <c r="G13" s="180"/>
      <c r="H13" s="180"/>
      <c r="I13" s="145"/>
      <c r="J13" s="179"/>
      <c r="K13" s="136"/>
      <c r="L13" s="182" t="str">
        <f>IF(AND(H13="unlimited",G13&gt;=15,OR(E13="4G",E13="5G"),F13&gt;=50),"Ja","Nein")</f>
        <v>Nein</v>
      </c>
      <c r="M13" s="200" t="str">
        <f>_xlfn.TEXTJOIN(", ",
               TRUE,
               IF(H13&lt;&gt;"unlimited",   "Freiminuten",      ""),
               IF(G13&lt;15,             "Datenvolumen",    ""),
               IF(AND(E13&lt;&gt;"4G",E13&lt;&gt;"5G"), "Funktechnologie", ""),
               IF(F13&lt;50,             "Geschwindigkeit", ""))</f>
        <v>Freiminuten, Datenvolumen, Funktechnologie, Geschwindigkeit</v>
      </c>
      <c r="P13" s="116"/>
    </row>
    <row r="14" spans="1:16" s="134" customFormat="1" ht="15" customHeight="1" x14ac:dyDescent="0.25">
      <c r="A14" s="344"/>
      <c r="B14" s="28">
        <v>2023</v>
      </c>
      <c r="C14" s="147"/>
      <c r="D14" s="147"/>
      <c r="E14" s="143"/>
      <c r="F14" s="180"/>
      <c r="G14" s="180"/>
      <c r="H14" s="180"/>
      <c r="I14" s="145"/>
      <c r="J14" s="179"/>
      <c r="K14" s="136"/>
      <c r="L14" s="182" t="str">
        <f>IF(AND(H14="unlimited",G14&gt;=15,OR(E14="4G",E14="5G"),F14&gt;=50),"Ja","Nein")</f>
        <v>Nein</v>
      </c>
      <c r="M14" s="200" t="str">
        <f>_xlfn.TEXTJOIN(", ",
               TRUE,
               IF(H14&lt;&gt;"unlimited",   "Freiminuten",      ""),
               IF(G14&lt;15,             "Datenvolumen",    ""),
               IF(AND(E14&lt;&gt;"4G",E14&lt;&gt;"5G"), "Funktechnologie", ""),
               IF(F14&lt;50,             "Geschwindigkeit", ""))</f>
        <v>Freiminuten, Datenvolumen, Funktechnologie, Geschwindigkeit</v>
      </c>
      <c r="P14" s="116"/>
    </row>
    <row r="15" spans="1:16" s="134" customFormat="1" ht="15" customHeight="1" x14ac:dyDescent="0.25">
      <c r="A15" s="344"/>
      <c r="B15" s="28">
        <v>2024</v>
      </c>
      <c r="C15" s="147"/>
      <c r="D15" s="147"/>
      <c r="E15" s="143"/>
      <c r="F15" s="180"/>
      <c r="G15" s="180"/>
      <c r="H15" s="180"/>
      <c r="I15" s="145"/>
      <c r="J15" s="179"/>
      <c r="K15" s="136"/>
      <c r="L15" s="182" t="str">
        <f>IF(AND(H15="unlimited",G15&gt;=15,OR(E15="4G",E15="5G"),F15&gt;=50),"Ja","Nein")</f>
        <v>Nein</v>
      </c>
      <c r="M15" s="200" t="str">
        <f>_xlfn.TEXTJOIN(", ",
               TRUE,
               IF(H15&lt;&gt;"unlimited",   "Freiminuten",      ""),
               IF(G15&lt;15,             "Datenvolumen",    ""),
               IF(AND(E15&lt;&gt;"4G",E15&lt;&gt;"5G"), "Funktechnologie", ""),
               IF(F15&lt;50,             "Geschwindigkeit", ""))</f>
        <v>Freiminuten, Datenvolumen, Funktechnologie, Geschwindigkeit</v>
      </c>
      <c r="P15" s="116"/>
    </row>
    <row r="16" spans="1:16" s="134" customFormat="1" ht="15" customHeight="1" x14ac:dyDescent="0.25">
      <c r="A16" s="345"/>
      <c r="B16" s="28">
        <v>2025</v>
      </c>
      <c r="C16" s="147"/>
      <c r="D16" s="147"/>
      <c r="E16" s="143"/>
      <c r="F16" s="180"/>
      <c r="G16" s="180"/>
      <c r="H16" s="180"/>
      <c r="I16" s="145"/>
      <c r="J16" s="179"/>
      <c r="K16" s="136"/>
      <c r="L16" s="182" t="str">
        <f>IF(AND(H16="unlimited",G16&gt;=15,OR(E16="4G",E16="5G"),F16&gt;=50),"Ja","Nein")</f>
        <v>Nein</v>
      </c>
      <c r="M16" s="200" t="str">
        <f>_xlfn.TEXTJOIN(", ",
               TRUE,
               IF(H16&lt;&gt;"unlimited",   "Freiminuten",      ""),
               IF(G16&lt;15,             "Datenvolumen",    ""),
               IF(AND(E16&lt;&gt;"4G",E16&lt;&gt;"5G"), "Funktechnologie", ""),
               IF(F16&lt;50,             "Geschwindigkeit", ""))</f>
        <v>Freiminuten, Datenvolumen, Funktechnologie, Geschwindigkeit</v>
      </c>
      <c r="P16" s="116"/>
    </row>
    <row r="17" spans="1:16" s="134" customFormat="1" ht="15" customHeight="1" x14ac:dyDescent="0.25">
      <c r="A17" s="343" t="s">
        <v>116</v>
      </c>
      <c r="B17" s="28">
        <v>2021</v>
      </c>
      <c r="C17" s="146"/>
      <c r="D17" s="146"/>
      <c r="E17" s="142"/>
      <c r="F17" s="181"/>
      <c r="G17" s="181"/>
      <c r="H17" s="181"/>
      <c r="I17" s="144"/>
      <c r="J17" s="199"/>
      <c r="K17" s="136"/>
      <c r="L17" s="182" t="str">
        <f>IF(AND(H17="unlimited",G17&gt;=100,E17="5G",F17&gt;=100),"Ja","Nein")</f>
        <v>Nein</v>
      </c>
      <c r="M17" s="200" t="str">
        <f>_xlfn.TEXTJOIN(", ",
               TRUE,
               IF(H17&lt;&gt;"unlimited",   "Freiminuten",      ""),
               IF(G17&lt;100,            "Datenvolumen",    ""),
               IF(E17&lt;&gt;"5G",          "Funktechnologie", ""),
               IF(F17&lt;100,            "Geschwindigkeit", ""))</f>
        <v>Freiminuten, Datenvolumen, Funktechnologie, Geschwindigkeit</v>
      </c>
      <c r="P17" s="116"/>
    </row>
    <row r="18" spans="1:16" s="134" customFormat="1" ht="15" customHeight="1" x14ac:dyDescent="0.25">
      <c r="A18" s="344"/>
      <c r="B18" s="28">
        <v>2022</v>
      </c>
      <c r="C18" s="146"/>
      <c r="D18" s="146"/>
      <c r="E18" s="142"/>
      <c r="F18" s="181"/>
      <c r="G18" s="181"/>
      <c r="H18" s="181"/>
      <c r="I18" s="144"/>
      <c r="J18" s="199"/>
      <c r="K18" s="136"/>
      <c r="L18" s="182" t="str">
        <f>IF(AND(H18="unlimited",G18&gt;=100,E18="5G",F18&gt;=100),"Ja","Nein")</f>
        <v>Nein</v>
      </c>
      <c r="M18" s="200" t="str">
        <f>_xlfn.TEXTJOIN(", ",
               TRUE,
               IF(H18&lt;&gt;"unlimited",   "Freiminuten",      ""),
               IF(G18&lt;100,            "Datenvolumen",    ""),
               IF(E18&lt;&gt;"5G",          "Funktechnologie", ""),
               IF(F18&lt;100,            "Geschwindigkeit", ""))</f>
        <v>Freiminuten, Datenvolumen, Funktechnologie, Geschwindigkeit</v>
      </c>
      <c r="P18" s="116"/>
    </row>
    <row r="19" spans="1:16" s="134" customFormat="1" ht="15" customHeight="1" x14ac:dyDescent="0.25">
      <c r="A19" s="344"/>
      <c r="B19" s="28">
        <v>2023</v>
      </c>
      <c r="C19" s="146"/>
      <c r="D19" s="146"/>
      <c r="E19" s="142"/>
      <c r="F19" s="181"/>
      <c r="G19" s="181"/>
      <c r="H19" s="181"/>
      <c r="I19" s="144"/>
      <c r="J19" s="199"/>
      <c r="K19" s="136"/>
      <c r="L19" s="182" t="str">
        <f>IF(AND(H19="unlimited",G19&gt;=100,E19="5G",F19&gt;=100),"Ja","Nein")</f>
        <v>Nein</v>
      </c>
      <c r="M19" s="200" t="str">
        <f>_xlfn.TEXTJOIN(", ",
               TRUE,
               IF(H19&lt;&gt;"unlimited",   "Freiminuten",      ""),
               IF(G19&lt;100,            "Datenvolumen",    ""),
               IF(E19&lt;&gt;"5G",          "Funktechnologie", ""),
               IF(F19&lt;100,            "Geschwindigkeit", ""))</f>
        <v>Freiminuten, Datenvolumen, Funktechnologie, Geschwindigkeit</v>
      </c>
      <c r="P19" s="116"/>
    </row>
    <row r="20" spans="1:16" s="134" customFormat="1" ht="15" customHeight="1" x14ac:dyDescent="0.25">
      <c r="A20" s="344"/>
      <c r="B20" s="28">
        <v>2024</v>
      </c>
      <c r="C20" s="146"/>
      <c r="D20" s="146"/>
      <c r="E20" s="142"/>
      <c r="F20" s="181"/>
      <c r="G20" s="181"/>
      <c r="H20" s="181"/>
      <c r="I20" s="144"/>
      <c r="J20" s="199"/>
      <c r="K20" s="136"/>
      <c r="L20" s="182" t="str">
        <f>IF(AND(H20="unlimited",G20&gt;=100,E20="5G",F20&gt;=100),"Ja","Nein")</f>
        <v>Nein</v>
      </c>
      <c r="M20" s="200" t="str">
        <f>_xlfn.TEXTJOIN(", ",
               TRUE,
               IF(H20&lt;&gt;"unlimited",   "Freiminuten",      ""),
               IF(G20&lt;100,            "Datenvolumen",    ""),
               IF(E20&lt;&gt;"5G",          "Funktechnologie", ""),
               IF(F20&lt;100,            "Geschwindigkeit", ""))</f>
        <v>Freiminuten, Datenvolumen, Funktechnologie, Geschwindigkeit</v>
      </c>
      <c r="P20" s="116"/>
    </row>
    <row r="21" spans="1:16" s="134" customFormat="1" ht="15" customHeight="1" x14ac:dyDescent="0.25">
      <c r="A21" s="345"/>
      <c r="B21" s="28">
        <v>2025</v>
      </c>
      <c r="C21" s="146"/>
      <c r="D21" s="146"/>
      <c r="E21" s="142"/>
      <c r="F21" s="181"/>
      <c r="G21" s="181"/>
      <c r="H21" s="181"/>
      <c r="I21" s="144"/>
      <c r="J21" s="199"/>
      <c r="K21" s="136"/>
      <c r="L21" s="182" t="str">
        <f>IF(AND(H21="unlimited",G21&gt;=100,E21="5G",F21&gt;=100),"Ja","Nein")</f>
        <v>Nein</v>
      </c>
      <c r="M21" s="200" t="str">
        <f>_xlfn.TEXTJOIN(", ",
               TRUE,
               IF(H21&lt;&gt;"unlimited",   "Freiminuten",      ""),
               IF(G21&lt;100,            "Datenvolumen",    ""),
               IF(E21&lt;&gt;"5G",          "Funktechnologie", ""),
               IF(F21&lt;100,            "Geschwindigkeit", ""))</f>
        <v>Freiminuten, Datenvolumen, Funktechnologie, Geschwindigkeit</v>
      </c>
      <c r="P21" s="116"/>
    </row>
    <row r="22" spans="1:16" s="134" customFormat="1" ht="15" customHeight="1" x14ac:dyDescent="0.25">
      <c r="A22" s="343" t="s">
        <v>118</v>
      </c>
      <c r="B22" s="28">
        <v>2021</v>
      </c>
      <c r="C22" s="147"/>
      <c r="D22" s="147"/>
      <c r="E22" s="143"/>
      <c r="F22" s="180"/>
      <c r="G22" s="180"/>
      <c r="H22" s="180"/>
      <c r="I22" s="145"/>
      <c r="J22" s="179"/>
      <c r="K22" s="136"/>
      <c r="L22" s="182" t="str">
        <f>IF(AND(H22="unlimited",G22="unlimited",E22="5G",F22&gt;=150),"Ja","Nein")</f>
        <v>Nein</v>
      </c>
      <c r="M22" s="200" t="str">
        <f>_xlfn.TEXTJOIN(", ",
               TRUE,
               IF(H22&lt;&gt;"unlimited",   "Freiminuten",      ""),
               IF(G22&lt;&gt;"unlimited",   "Datenvolumen",    ""),
               IF(E22&lt;&gt;"5G",          "Funktechnologie", ""),
               IF(F22&lt;150,            "Geschwindigkeit", ""))</f>
        <v>Freiminuten, Datenvolumen, Funktechnologie, Geschwindigkeit</v>
      </c>
      <c r="P22" s="116"/>
    </row>
    <row r="23" spans="1:16" s="134" customFormat="1" ht="15" customHeight="1" x14ac:dyDescent="0.25">
      <c r="A23" s="344"/>
      <c r="B23" s="28">
        <v>2022</v>
      </c>
      <c r="C23" s="147"/>
      <c r="D23" s="147"/>
      <c r="E23" s="143"/>
      <c r="F23" s="180"/>
      <c r="G23" s="180"/>
      <c r="H23" s="180"/>
      <c r="I23" s="145"/>
      <c r="J23" s="179"/>
      <c r="K23" s="136"/>
      <c r="L23" s="182" t="str">
        <f>IF(AND(H23="unlimited",G23="unlimited",E23="5G",F23&gt;=150),"Ja","Nein")</f>
        <v>Nein</v>
      </c>
      <c r="M23" s="200" t="str">
        <f>_xlfn.TEXTJOIN(", ",
               TRUE,
               IF(H23&lt;&gt;"unlimited",   "Freiminuten",      ""),
               IF(G23&lt;&gt;"unlimited",   "Datenvolumen",    ""),
               IF(E23&lt;&gt;"5G",          "Funktechnologie", ""),
               IF(F23&lt;150,            "Geschwindigkeit", ""))</f>
        <v>Freiminuten, Datenvolumen, Funktechnologie, Geschwindigkeit</v>
      </c>
      <c r="P23" s="116"/>
    </row>
    <row r="24" spans="1:16" s="134" customFormat="1" ht="15" customHeight="1" x14ac:dyDescent="0.25">
      <c r="A24" s="344"/>
      <c r="B24" s="28">
        <v>2023</v>
      </c>
      <c r="C24" s="147"/>
      <c r="D24" s="147"/>
      <c r="E24" s="143"/>
      <c r="F24" s="180"/>
      <c r="G24" s="180"/>
      <c r="H24" s="180"/>
      <c r="I24" s="145"/>
      <c r="J24" s="179"/>
      <c r="K24" s="136"/>
      <c r="L24" s="182" t="str">
        <f>IF(AND(H24="unlimited",G24="unlimited",E24="5G",F24&gt;=150),"Ja","Nein")</f>
        <v>Nein</v>
      </c>
      <c r="M24" s="200" t="str">
        <f>_xlfn.TEXTJOIN(", ",
               TRUE,
               IF(H24&lt;&gt;"unlimited",   "Freiminuten",      ""),
               IF(G24&lt;&gt;"unlimited",   "Datenvolumen",    ""),
               IF(E24&lt;&gt;"5G",          "Funktechnologie", ""),
               IF(F24&lt;150,            "Geschwindigkeit", ""))</f>
        <v>Freiminuten, Datenvolumen, Funktechnologie, Geschwindigkeit</v>
      </c>
      <c r="P24" s="116"/>
    </row>
    <row r="25" spans="1:16" s="134" customFormat="1" ht="15" customHeight="1" x14ac:dyDescent="0.25">
      <c r="A25" s="344"/>
      <c r="B25" s="28">
        <v>2024</v>
      </c>
      <c r="C25" s="147"/>
      <c r="D25" s="147"/>
      <c r="E25" s="143"/>
      <c r="F25" s="180"/>
      <c r="G25" s="180"/>
      <c r="H25" s="180"/>
      <c r="I25" s="145"/>
      <c r="J25" s="179"/>
      <c r="K25" s="136"/>
      <c r="L25" s="182" t="str">
        <f>IF(AND(H25="unlimited",G25="unlimited",E25="5G",F25&gt;=150),"Ja","Nein")</f>
        <v>Nein</v>
      </c>
      <c r="M25" s="200" t="str">
        <f>_xlfn.TEXTJOIN(", ",
               TRUE,
               IF(H25&lt;&gt;"unlimited",   "Freiminuten",      ""),
               IF(G25&lt;&gt;"unlimited",   "Datenvolumen",    ""),
               IF(E25&lt;&gt;"5G",          "Funktechnologie", ""),
               IF(F25&lt;150,            "Geschwindigkeit", ""))</f>
        <v>Freiminuten, Datenvolumen, Funktechnologie, Geschwindigkeit</v>
      </c>
      <c r="P25" s="116"/>
    </row>
    <row r="26" spans="1:16" s="134" customFormat="1" ht="15" customHeight="1" x14ac:dyDescent="0.25">
      <c r="A26" s="345"/>
      <c r="B26" s="28">
        <v>2025</v>
      </c>
      <c r="C26" s="147"/>
      <c r="D26" s="147"/>
      <c r="E26" s="143"/>
      <c r="F26" s="180"/>
      <c r="G26" s="180"/>
      <c r="H26" s="180"/>
      <c r="I26" s="145"/>
      <c r="J26" s="179"/>
      <c r="K26" s="136"/>
      <c r="L26" s="182" t="str">
        <f>IF(AND(H26="unlimited",G26="unlimited",E26="5G",F26&gt;=150),"Ja","Nein")</f>
        <v>Nein</v>
      </c>
      <c r="M26" s="200" t="str">
        <f>_xlfn.TEXTJOIN(", ",
               TRUE,
               IF(H26&lt;&gt;"unlimited",   "Freiminuten",      ""),
               IF(G26&lt;&gt;"unlimited",   "Datenvolumen",    ""),
               IF(E26&lt;&gt;"5G",          "Funktechnologie", ""),
               IF(F26&lt;150,            "Geschwindigkeit", ""))</f>
        <v>Freiminuten, Datenvolumen, Funktechnologie, Geschwindigkeit</v>
      </c>
      <c r="P26" s="116"/>
    </row>
    <row r="27" spans="1:16" s="134" customFormat="1" ht="15" customHeight="1" x14ac:dyDescent="0.25">
      <c r="A27" s="343" t="s">
        <v>119</v>
      </c>
      <c r="B27" s="28">
        <v>2021</v>
      </c>
      <c r="C27" s="146"/>
      <c r="D27" s="146"/>
      <c r="E27" s="142"/>
      <c r="F27" s="181"/>
      <c r="G27" s="181"/>
      <c r="H27" s="181"/>
      <c r="I27" s="144"/>
      <c r="J27" s="199"/>
      <c r="K27" s="136"/>
      <c r="L27" s="182" t="str">
        <f>IF(AND(G27="unlimited",E27="5G",F27&gt;=100),"Ja","Nein")</f>
        <v>Nein</v>
      </c>
      <c r="M27" s="200" t="str">
        <f>_xlfn.TEXTJOIN(", ",
               TRUE,
               IF(G27&lt;&gt;"unlimited",   "Datenvolumen",    ""),
               IF(E27&lt;&gt;"5G",          "Funktechnologie", ""),
               IF(F27&lt;100,            "Geschwindigkeit", ""))</f>
        <v>Datenvolumen, Funktechnologie, Geschwindigkeit</v>
      </c>
      <c r="P27" s="116"/>
    </row>
    <row r="28" spans="1:16" s="134" customFormat="1" ht="15" customHeight="1" x14ac:dyDescent="0.25">
      <c r="A28" s="344"/>
      <c r="B28" s="28">
        <v>2022</v>
      </c>
      <c r="C28" s="146"/>
      <c r="D28" s="146"/>
      <c r="E28" s="142"/>
      <c r="F28" s="181"/>
      <c r="G28" s="181"/>
      <c r="H28" s="181"/>
      <c r="I28" s="144"/>
      <c r="J28" s="199"/>
      <c r="K28" s="136"/>
      <c r="L28" s="182" t="str">
        <f>IF(AND(G28="unlimited",E28="5G",F28&gt;=100),"Ja","Nein")</f>
        <v>Nein</v>
      </c>
      <c r="M28" s="200" t="str">
        <f>_xlfn.TEXTJOIN(", ",
               TRUE,
               IF(G28&lt;&gt;"unlimited",   "Datenvolumen",    ""),
               IF(E28&lt;&gt;"5G",          "Funktechnologie", ""),
               IF(F28&lt;100,            "Geschwindigkeit", ""))</f>
        <v>Datenvolumen, Funktechnologie, Geschwindigkeit</v>
      </c>
      <c r="P28" s="116"/>
    </row>
    <row r="29" spans="1:16" s="134" customFormat="1" ht="15" customHeight="1" x14ac:dyDescent="0.25">
      <c r="A29" s="344"/>
      <c r="B29" s="28">
        <v>2023</v>
      </c>
      <c r="C29" s="146"/>
      <c r="D29" s="146"/>
      <c r="E29" s="142"/>
      <c r="F29" s="181"/>
      <c r="G29" s="181"/>
      <c r="H29" s="181"/>
      <c r="I29" s="144"/>
      <c r="J29" s="199"/>
      <c r="K29" s="136"/>
      <c r="L29" s="182" t="str">
        <f>IF(AND(G29="unlimited",E29="5G",F29&gt;=100),"Ja","Nein")</f>
        <v>Nein</v>
      </c>
      <c r="M29" s="200" t="str">
        <f>_xlfn.TEXTJOIN(", ",
               TRUE,
               IF(G29&lt;&gt;"unlimited",   "Datenvolumen",    ""),
               IF(E29&lt;&gt;"5G",          "Funktechnologie", ""),
               IF(F29&lt;100,            "Geschwindigkeit", ""))</f>
        <v>Datenvolumen, Funktechnologie, Geschwindigkeit</v>
      </c>
      <c r="P29" s="116"/>
    </row>
    <row r="30" spans="1:16" s="134" customFormat="1" ht="15" customHeight="1" x14ac:dyDescent="0.25">
      <c r="A30" s="344"/>
      <c r="B30" s="28">
        <v>2024</v>
      </c>
      <c r="C30" s="146"/>
      <c r="D30" s="146"/>
      <c r="E30" s="142"/>
      <c r="F30" s="181"/>
      <c r="G30" s="181"/>
      <c r="H30" s="181"/>
      <c r="I30" s="144"/>
      <c r="J30" s="199"/>
      <c r="K30" s="136"/>
      <c r="L30" s="182" t="str">
        <f>IF(AND(G30="unlimited",E30="5G",F30&gt;=100),"Ja","Nein")</f>
        <v>Nein</v>
      </c>
      <c r="M30" s="200" t="str">
        <f>_xlfn.TEXTJOIN(", ",
               TRUE,
               IF(G30&lt;&gt;"unlimited",   "Datenvolumen",    ""),
               IF(E30&lt;&gt;"5G",          "Funktechnologie", ""),
               IF(F30&lt;100,            "Geschwindigkeit", ""))</f>
        <v>Datenvolumen, Funktechnologie, Geschwindigkeit</v>
      </c>
      <c r="P30" s="116"/>
    </row>
    <row r="31" spans="1:16" s="134" customFormat="1" ht="15" customHeight="1" x14ac:dyDescent="0.25">
      <c r="A31" s="345"/>
      <c r="B31" s="28">
        <v>2025</v>
      </c>
      <c r="C31" s="146"/>
      <c r="D31" s="146"/>
      <c r="E31" s="142"/>
      <c r="F31" s="181"/>
      <c r="G31" s="181"/>
      <c r="H31" s="181"/>
      <c r="I31" s="144"/>
      <c r="J31" s="199"/>
      <c r="K31" s="136"/>
      <c r="L31" s="182" t="str">
        <f>IF(AND(G31="unlimited",E31="5G",F31&gt;=100),"Ja","Nein")</f>
        <v>Nein</v>
      </c>
      <c r="M31" s="200" t="str">
        <f>_xlfn.TEXTJOIN(", ",
               TRUE,
               IF(G31&lt;&gt;"unlimited",   "Datenvolumen",    ""),
               IF(E31&lt;&gt;"5G",          "Funktechnologie", ""),
               IF(F31&lt;100,            "Geschwindigkeit", ""))</f>
        <v>Datenvolumen, Funktechnologie, Geschwindigkeit</v>
      </c>
      <c r="P31" s="116"/>
    </row>
    <row r="32" spans="1:16" s="134" customFormat="1" x14ac:dyDescent="0.25">
      <c r="A32" s="196" t="s">
        <v>206</v>
      </c>
      <c r="D32" s="186"/>
      <c r="F32" s="154"/>
      <c r="G32" s="154"/>
      <c r="O32" s="116"/>
    </row>
    <row r="33" spans="3:13" ht="8.1" customHeight="1" x14ac:dyDescent="0.25"/>
    <row r="34" spans="3:13" x14ac:dyDescent="0.25">
      <c r="C34" s="155" t="s">
        <v>121</v>
      </c>
      <c r="D34" s="155" t="s">
        <v>122</v>
      </c>
      <c r="E34" s="155" t="s">
        <v>123</v>
      </c>
      <c r="F34" s="155" t="s">
        <v>124</v>
      </c>
      <c r="G34" s="155" t="s">
        <v>125</v>
      </c>
      <c r="H34" s="134"/>
    </row>
    <row r="35" spans="3:13" x14ac:dyDescent="0.25">
      <c r="C35" s="210" t="s">
        <v>114</v>
      </c>
      <c r="D35" s="194" t="s">
        <v>278</v>
      </c>
      <c r="E35" s="211" t="s">
        <v>127</v>
      </c>
      <c r="F35" s="194" t="s">
        <v>128</v>
      </c>
      <c r="G35" s="211" t="s">
        <v>128</v>
      </c>
      <c r="I35" s="212" t="s">
        <v>233</v>
      </c>
      <c r="J35" s="213"/>
      <c r="K35" s="213"/>
      <c r="L35" s="213"/>
    </row>
    <row r="36" spans="3:13" x14ac:dyDescent="0.25">
      <c r="C36" s="210" t="s">
        <v>113</v>
      </c>
      <c r="D36" s="194" t="s">
        <v>262</v>
      </c>
      <c r="E36" s="211" t="s">
        <v>130</v>
      </c>
      <c r="F36" s="194" t="s">
        <v>131</v>
      </c>
      <c r="G36" s="211" t="s">
        <v>128</v>
      </c>
      <c r="I36" s="214"/>
      <c r="J36" s="215"/>
      <c r="K36" s="215"/>
      <c r="L36" s="215"/>
    </row>
    <row r="37" spans="3:13" x14ac:dyDescent="0.25">
      <c r="C37" s="210" t="s">
        <v>115</v>
      </c>
      <c r="D37" s="194" t="s">
        <v>263</v>
      </c>
      <c r="E37" s="211" t="s">
        <v>117</v>
      </c>
      <c r="F37" s="194" t="s">
        <v>131</v>
      </c>
      <c r="G37" s="211" t="s">
        <v>133</v>
      </c>
      <c r="I37" s="214"/>
      <c r="J37" s="215"/>
      <c r="K37" s="215"/>
      <c r="L37" s="215"/>
    </row>
    <row r="38" spans="3:13" x14ac:dyDescent="0.25">
      <c r="C38" s="210" t="s">
        <v>116</v>
      </c>
      <c r="D38" s="194" t="s">
        <v>264</v>
      </c>
      <c r="E38" s="211" t="s">
        <v>117</v>
      </c>
      <c r="F38" s="194" t="s">
        <v>134</v>
      </c>
      <c r="G38" s="211" t="s">
        <v>135</v>
      </c>
      <c r="I38" s="214"/>
      <c r="J38" s="215"/>
      <c r="K38" s="215"/>
      <c r="L38" s="215"/>
    </row>
    <row r="39" spans="3:13" x14ac:dyDescent="0.25">
      <c r="C39" s="210" t="s">
        <v>118</v>
      </c>
      <c r="D39" s="194" t="s">
        <v>117</v>
      </c>
      <c r="E39" s="211" t="s">
        <v>117</v>
      </c>
      <c r="F39" s="194" t="s">
        <v>134</v>
      </c>
      <c r="G39" s="211" t="s">
        <v>136</v>
      </c>
    </row>
    <row r="40" spans="3:13" x14ac:dyDescent="0.25">
      <c r="C40" s="210" t="s">
        <v>119</v>
      </c>
      <c r="D40" s="194" t="s">
        <v>117</v>
      </c>
      <c r="E40" s="211" t="s">
        <v>128</v>
      </c>
      <c r="F40" s="194" t="s">
        <v>134</v>
      </c>
      <c r="G40" s="211" t="s">
        <v>135</v>
      </c>
    </row>
    <row r="41" spans="3:13" x14ac:dyDescent="0.25">
      <c r="C41" s="196" t="s">
        <v>281</v>
      </c>
      <c r="D41" s="134"/>
      <c r="E41" s="134"/>
      <c r="F41" s="186"/>
      <c r="G41" s="186"/>
      <c r="H41" s="134"/>
      <c r="I41" s="134"/>
      <c r="K41" s="134"/>
      <c r="M41" s="134"/>
    </row>
    <row r="43" spans="3:13" x14ac:dyDescent="0.25">
      <c r="C43" s="33" t="s">
        <v>142</v>
      </c>
      <c r="D43" s="116"/>
      <c r="E43" s="116"/>
      <c r="F43" s="187"/>
      <c r="G43" s="187"/>
    </row>
    <row r="44" spans="3:13" ht="147" customHeight="1" x14ac:dyDescent="0.25">
      <c r="C44" s="290"/>
      <c r="D44" s="291"/>
      <c r="E44" s="291"/>
      <c r="F44" s="291"/>
      <c r="G44" s="292"/>
    </row>
  </sheetData>
  <mergeCells count="7">
    <mergeCell ref="C44:G44"/>
    <mergeCell ref="A12:A16"/>
    <mergeCell ref="A17:A21"/>
    <mergeCell ref="A2:A6"/>
    <mergeCell ref="A7:A11"/>
    <mergeCell ref="A22:A26"/>
    <mergeCell ref="A27:A31"/>
  </mergeCells>
  <conditionalFormatting sqref="L2:L31">
    <cfRule type="expression" dxfId="1" priority="1">
      <formula>L2="Ja"</formula>
    </cfRule>
    <cfRule type="expression" dxfId="0" priority="2">
      <formula>L2="Nein"</formula>
    </cfRule>
  </conditionalFormatting>
  <dataValidations count="1">
    <dataValidation type="list" allowBlank="1" showInputMessage="1" showErrorMessage="1" sqref="E2:E31" xr:uid="{053EF05F-CEBB-4EA1-85D4-DAAD81C45535}">
      <formula1>"4G,5G"</formula1>
    </dataValidation>
  </dataValidations>
  <pageMargins left="0.25" right="0.25" top="0.75" bottom="0.75" header="0.3" footer="0.3"/>
  <pageSetup paperSize="9" scale="34" fitToHeight="2" orientation="landscape"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204AAA-2C87-4BE0-A67D-899B81677237}">
  <dimension ref="A1:AD31"/>
  <sheetViews>
    <sheetView showGridLines="0" view="pageBreakPreview" zoomScale="60" zoomScaleNormal="100" workbookViewId="0">
      <selection activeCell="A20" sqref="A20"/>
    </sheetView>
  </sheetViews>
  <sheetFormatPr baseColWidth="10" defaultColWidth="8" defaultRowHeight="15" x14ac:dyDescent="0.25"/>
  <cols>
    <col min="1" max="1" width="48.75" style="9" customWidth="1"/>
    <col min="2" max="2" width="7.625" style="9" customWidth="1"/>
    <col min="3" max="3" width="48.75" style="9" customWidth="1"/>
    <col min="4" max="4" width="7.625" style="16" customWidth="1"/>
    <col min="5" max="5" width="8.625" style="9" customWidth="1"/>
    <col min="6" max="6" width="40" style="9" customWidth="1"/>
    <col min="7" max="7" width="7.625" style="9" customWidth="1"/>
    <col min="8" max="8" width="40" style="9" customWidth="1"/>
    <col min="9" max="9" width="7.625" style="9" customWidth="1"/>
    <col min="10" max="10" width="40" style="9" customWidth="1"/>
    <col min="11" max="11" width="7.625" style="9" customWidth="1"/>
    <col min="12" max="12" width="40" style="9" customWidth="1"/>
    <col min="13" max="13" width="7.625" style="9" customWidth="1"/>
    <col min="14" max="14" width="40" style="9" customWidth="1"/>
    <col min="15" max="15" width="7.625" style="9" customWidth="1"/>
    <col min="16" max="16" width="40" style="9" customWidth="1"/>
    <col min="17" max="17" width="7.625" style="9" customWidth="1"/>
    <col min="18" max="18" width="40" style="9" customWidth="1"/>
    <col min="19" max="19" width="7.625" style="9" customWidth="1"/>
    <col min="20" max="20" width="40" style="9" customWidth="1"/>
    <col min="21" max="28" width="8" style="9"/>
    <col min="29" max="30" width="0" style="9" hidden="1" customWidth="1"/>
    <col min="31" max="16384" width="8" style="9"/>
  </cols>
  <sheetData>
    <row r="1" spans="1:30" ht="25.5" customHeight="1" x14ac:dyDescent="0.3">
      <c r="A1" s="45" t="s">
        <v>138</v>
      </c>
      <c r="B1" s="46"/>
      <c r="C1" s="47"/>
      <c r="D1" s="48"/>
      <c r="E1" s="49"/>
      <c r="F1" s="31"/>
    </row>
    <row r="2" spans="1:30" ht="7.5" customHeight="1" x14ac:dyDescent="0.3">
      <c r="A2" s="50"/>
      <c r="B2" s="51"/>
      <c r="C2" s="52"/>
      <c r="D2" s="39"/>
      <c r="E2" s="53"/>
      <c r="F2" s="31"/>
    </row>
    <row r="3" spans="1:30" ht="18.75" customHeight="1" x14ac:dyDescent="0.3">
      <c r="A3" s="54" t="s">
        <v>20</v>
      </c>
      <c r="B3" s="51"/>
      <c r="C3" s="37"/>
      <c r="D3" s="39"/>
      <c r="E3" s="107"/>
      <c r="F3" s="40"/>
      <c r="G3" s="11"/>
      <c r="H3" s="11"/>
      <c r="I3" s="11"/>
      <c r="J3" s="11"/>
      <c r="K3" s="11"/>
      <c r="L3" s="11"/>
      <c r="M3" s="11"/>
      <c r="N3" s="11"/>
      <c r="O3" s="11"/>
      <c r="P3" s="11"/>
      <c r="Q3" s="12"/>
      <c r="AC3" s="9">
        <v>2</v>
      </c>
      <c r="AD3" s="9" t="str">
        <f>IF($AC$3=1,"Ja","Nein")</f>
        <v>Nein</v>
      </c>
    </row>
    <row r="4" spans="1:30" ht="18.75" customHeight="1" x14ac:dyDescent="0.3">
      <c r="A4" s="54"/>
      <c r="B4" s="51"/>
      <c r="C4" s="37"/>
      <c r="D4" s="39"/>
      <c r="E4" s="53"/>
      <c r="F4" s="31"/>
    </row>
    <row r="5" spans="1:30" s="12" customFormat="1" ht="15" customHeight="1" x14ac:dyDescent="0.25">
      <c r="A5" s="55" t="s">
        <v>21</v>
      </c>
      <c r="B5" s="41"/>
      <c r="C5" s="41"/>
      <c r="D5" s="39"/>
      <c r="E5" s="56"/>
      <c r="F5" s="41"/>
    </row>
    <row r="6" spans="1:30" s="12" customFormat="1" ht="15" customHeight="1" x14ac:dyDescent="0.25">
      <c r="A6" s="55" t="s">
        <v>22</v>
      </c>
      <c r="B6" s="41"/>
      <c r="C6" s="41"/>
      <c r="D6" s="39"/>
      <c r="E6" s="56"/>
      <c r="F6" s="41"/>
    </row>
    <row r="7" spans="1:30" s="12" customFormat="1" ht="15" customHeight="1" x14ac:dyDescent="0.25">
      <c r="A7" s="55" t="s">
        <v>23</v>
      </c>
      <c r="B7" s="41"/>
      <c r="C7" s="41"/>
      <c r="D7" s="39"/>
      <c r="E7" s="56"/>
      <c r="F7" s="41"/>
    </row>
    <row r="8" spans="1:30" ht="15" customHeight="1" x14ac:dyDescent="0.25">
      <c r="A8" s="79"/>
      <c r="B8" s="13"/>
      <c r="C8" s="13"/>
      <c r="D8" s="14"/>
      <c r="E8" s="78"/>
      <c r="F8" s="31"/>
    </row>
    <row r="9" spans="1:30" ht="18" customHeight="1" x14ac:dyDescent="0.25">
      <c r="A9" s="50" t="s">
        <v>139</v>
      </c>
      <c r="B9" s="31"/>
      <c r="C9" s="31"/>
      <c r="D9" s="32"/>
      <c r="E9" s="53"/>
      <c r="F9" s="31"/>
    </row>
    <row r="10" spans="1:30" ht="8.1" customHeight="1" x14ac:dyDescent="0.25">
      <c r="A10" s="57"/>
      <c r="B10" s="31"/>
      <c r="C10" s="31"/>
      <c r="D10" s="32"/>
      <c r="E10" s="53"/>
      <c r="F10" s="31"/>
    </row>
    <row r="11" spans="1:30" x14ac:dyDescent="0.25">
      <c r="A11" s="58" t="s">
        <v>173</v>
      </c>
      <c r="B11" s="31"/>
      <c r="C11" s="31"/>
      <c r="D11" s="32"/>
      <c r="E11" s="53"/>
      <c r="F11" s="31"/>
    </row>
    <row r="12" spans="1:30" x14ac:dyDescent="0.25">
      <c r="A12" s="58" t="s">
        <v>174</v>
      </c>
      <c r="B12" s="31"/>
      <c r="C12" s="31"/>
      <c r="D12" s="32"/>
      <c r="E12" s="53"/>
      <c r="F12" s="31"/>
    </row>
    <row r="13" spans="1:30" ht="8.1" customHeight="1" x14ac:dyDescent="0.25">
      <c r="A13" s="57"/>
      <c r="B13" s="31"/>
      <c r="C13" s="31"/>
      <c r="D13" s="32"/>
      <c r="E13" s="53"/>
      <c r="F13" s="31"/>
    </row>
    <row r="14" spans="1:30" x14ac:dyDescent="0.25">
      <c r="A14" s="59" t="s">
        <v>140</v>
      </c>
      <c r="B14" s="33"/>
      <c r="C14" s="33"/>
      <c r="D14" s="33"/>
      <c r="E14" s="53"/>
      <c r="F14" s="31"/>
    </row>
    <row r="15" spans="1:30" ht="103.5" customHeight="1" x14ac:dyDescent="0.25">
      <c r="A15" s="346"/>
      <c r="B15" s="347"/>
      <c r="C15" s="347"/>
      <c r="D15" s="307"/>
      <c r="E15" s="53"/>
      <c r="F15" s="31"/>
    </row>
    <row r="16" spans="1:30" ht="15" customHeight="1" x14ac:dyDescent="0.25">
      <c r="A16" s="109"/>
      <c r="B16" s="34"/>
      <c r="C16" s="34"/>
      <c r="D16" s="34"/>
      <c r="E16" s="78"/>
      <c r="F16" s="31"/>
    </row>
    <row r="17" spans="1:9" ht="18" customHeight="1" x14ac:dyDescent="0.25">
      <c r="A17" s="50" t="s">
        <v>141</v>
      </c>
      <c r="B17" s="44"/>
      <c r="C17" s="44"/>
      <c r="D17" s="44"/>
      <c r="E17" s="53"/>
      <c r="F17" s="31"/>
    </row>
    <row r="18" spans="1:9" ht="8.1" customHeight="1" x14ac:dyDescent="0.25">
      <c r="A18" s="63"/>
      <c r="B18" s="44"/>
      <c r="C18" s="44"/>
      <c r="D18" s="44"/>
      <c r="E18" s="53"/>
      <c r="F18" s="31"/>
    </row>
    <row r="19" spans="1:9" ht="15" customHeight="1" x14ac:dyDescent="0.25">
      <c r="A19" s="58" t="s">
        <v>375</v>
      </c>
      <c r="B19" s="44"/>
      <c r="C19" s="44"/>
      <c r="D19" s="44"/>
      <c r="E19" s="53"/>
      <c r="F19" s="31"/>
    </row>
    <row r="20" spans="1:9" ht="8.1" customHeight="1" x14ac:dyDescent="0.25">
      <c r="A20" s="57"/>
      <c r="B20" s="31"/>
      <c r="C20" s="31"/>
      <c r="D20" s="32"/>
      <c r="E20" s="53"/>
      <c r="F20" s="31"/>
    </row>
    <row r="21" spans="1:9" x14ac:dyDescent="0.25">
      <c r="A21" s="59" t="s">
        <v>140</v>
      </c>
      <c r="B21" s="33"/>
      <c r="C21" s="33"/>
      <c r="D21" s="33"/>
      <c r="E21" s="53"/>
      <c r="F21" s="31"/>
    </row>
    <row r="22" spans="1:9" ht="103.5" customHeight="1" x14ac:dyDescent="0.25">
      <c r="A22" s="346"/>
      <c r="B22" s="347"/>
      <c r="C22" s="347"/>
      <c r="D22" s="307"/>
      <c r="E22" s="53"/>
      <c r="F22" s="31"/>
    </row>
    <row r="23" spans="1:9" ht="15" customHeight="1" thickBot="1" x14ac:dyDescent="0.3">
      <c r="A23" s="75"/>
      <c r="B23" s="76"/>
      <c r="C23" s="76"/>
      <c r="D23" s="76"/>
      <c r="E23" s="108"/>
      <c r="F23" s="31"/>
    </row>
    <row r="24" spans="1:9" ht="15" customHeight="1" x14ac:dyDescent="0.25">
      <c r="A24" s="42"/>
      <c r="B24" s="31"/>
      <c r="C24" s="31"/>
      <c r="D24" s="31"/>
      <c r="E24" s="44"/>
      <c r="F24" s="44"/>
    </row>
    <row r="25" spans="1:9" x14ac:dyDescent="0.25">
      <c r="A25" s="33" t="s">
        <v>142</v>
      </c>
      <c r="B25" s="31"/>
      <c r="C25" s="31"/>
      <c r="D25" s="32"/>
      <c r="E25" s="32"/>
      <c r="F25" s="31"/>
      <c r="G25" s="31"/>
      <c r="H25" s="31"/>
      <c r="I25" s="31"/>
    </row>
    <row r="26" spans="1:9" s="16" customFormat="1" ht="99.95" customHeight="1" x14ac:dyDescent="0.25">
      <c r="A26" s="290"/>
      <c r="B26" s="291"/>
      <c r="C26" s="291"/>
      <c r="D26" s="292"/>
      <c r="E26"/>
      <c r="F26"/>
    </row>
    <row r="27" spans="1:9" x14ac:dyDescent="0.25">
      <c r="A27" s="44"/>
      <c r="B27" s="44"/>
      <c r="C27" s="44"/>
      <c r="D27" s="32"/>
      <c r="E27" s="31"/>
      <c r="F27" s="31"/>
    </row>
    <row r="28" spans="1:9" x14ac:dyDescent="0.25">
      <c r="A28" s="44"/>
      <c r="B28" s="44"/>
      <c r="C28" s="44"/>
      <c r="D28" s="32"/>
      <c r="E28" s="31"/>
      <c r="F28" s="31"/>
    </row>
    <row r="29" spans="1:9" x14ac:dyDescent="0.25">
      <c r="A29"/>
      <c r="B29"/>
      <c r="C29"/>
    </row>
    <row r="30" spans="1:9" x14ac:dyDescent="0.25">
      <c r="A30"/>
      <c r="B30"/>
      <c r="C30"/>
    </row>
    <row r="31" spans="1:9" x14ac:dyDescent="0.25">
      <c r="A31"/>
      <c r="B31"/>
      <c r="C31"/>
    </row>
  </sheetData>
  <sheetProtection selectLockedCells="1"/>
  <mergeCells count="3">
    <mergeCell ref="A15:D15"/>
    <mergeCell ref="A22:D22"/>
    <mergeCell ref="A26:D26"/>
  </mergeCells>
  <pageMargins left="0.25" right="0.25" top="0.75" bottom="0.75" header="0.3" footer="0.3"/>
  <pageSetup paperSize="9" scale="80" orientation="portrait" r:id="rId1"/>
  <headerFooter differentFirst="1"/>
  <drawing r:id="rId2"/>
  <legacyDrawing r:id="rId3"/>
  <mc:AlternateContent xmlns:mc="http://schemas.openxmlformats.org/markup-compatibility/2006">
    <mc:Choice Requires="x14">
      <controls>
        <mc:AlternateContent xmlns:mc="http://schemas.openxmlformats.org/markup-compatibility/2006">
          <mc:Choice Requires="x14">
            <control shapeId="7218" r:id="rId4" name="Option Button 50">
              <controlPr defaultSize="0" autoFill="0" autoLine="0" autoPict="0">
                <anchor moveWithCells="1">
                  <from>
                    <xdr:col>2</xdr:col>
                    <xdr:colOff>66675</xdr:colOff>
                    <xdr:row>1</xdr:row>
                    <xdr:rowOff>85725</xdr:rowOff>
                  </from>
                  <to>
                    <xdr:col>2</xdr:col>
                    <xdr:colOff>457200</xdr:colOff>
                    <xdr:row>2</xdr:row>
                    <xdr:rowOff>190500</xdr:rowOff>
                  </to>
                </anchor>
              </controlPr>
            </control>
          </mc:Choice>
        </mc:AlternateContent>
        <mc:AlternateContent xmlns:mc="http://schemas.openxmlformats.org/markup-compatibility/2006">
          <mc:Choice Requires="x14">
            <control shapeId="7219" r:id="rId5" name="Option Button 51">
              <controlPr defaultSize="0" autoFill="0" autoLine="0" autoPict="0">
                <anchor moveWithCells="1">
                  <from>
                    <xdr:col>2</xdr:col>
                    <xdr:colOff>590550</xdr:colOff>
                    <xdr:row>1</xdr:row>
                    <xdr:rowOff>76200</xdr:rowOff>
                  </from>
                  <to>
                    <xdr:col>2</xdr:col>
                    <xdr:colOff>1076325</xdr:colOff>
                    <xdr:row>2</xdr:row>
                    <xdr:rowOff>190500</xdr:rowOff>
                  </to>
                </anchor>
              </controlPr>
            </control>
          </mc:Choice>
        </mc:AlternateContent>
        <mc:AlternateContent xmlns:mc="http://schemas.openxmlformats.org/markup-compatibility/2006">
          <mc:Choice Requires="x14">
            <control shapeId="7220" r:id="rId6" name="Group Box 52">
              <controlPr defaultSize="0" autoFill="0" autoPict="0">
                <anchor moveWithCells="1">
                  <from>
                    <xdr:col>1</xdr:col>
                    <xdr:colOff>571500</xdr:colOff>
                    <xdr:row>0</xdr:row>
                    <xdr:rowOff>304800</xdr:rowOff>
                  </from>
                  <to>
                    <xdr:col>2</xdr:col>
                    <xdr:colOff>1285875</xdr:colOff>
                    <xdr:row>3</xdr:row>
                    <xdr:rowOff>47625</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6CDEE4B868431F45AFB4CADA54C213B8" ma:contentTypeVersion="5" ma:contentTypeDescription="Ein neues Dokument erstellen." ma:contentTypeScope="" ma:versionID="9f3b91036c7a421661a1a4a25510df22">
  <xsd:schema xmlns:xsd="http://www.w3.org/2001/XMLSchema" xmlns:xs="http://www.w3.org/2001/XMLSchema" xmlns:p="http://schemas.microsoft.com/office/2006/metadata/properties" xmlns:ns1="http://schemas.microsoft.com/sharepoint/v3" xmlns:ns2="70062541-6328-4490-bbc7-0f1c5b47b13d" xmlns:ns3="92b50fa9-7a4b-4d99-98ab-ae3a91b8058b" targetNamespace="http://schemas.microsoft.com/office/2006/metadata/properties" ma:root="true" ma:fieldsID="03b7a1e7a3d011abe8933ba12818a538" ns1:_="" ns2:_="" ns3:_="">
    <xsd:import namespace="http://schemas.microsoft.com/sharepoint/v3"/>
    <xsd:import namespace="70062541-6328-4490-bbc7-0f1c5b47b13d"/>
    <xsd:import namespace="92b50fa9-7a4b-4d99-98ab-ae3a91b8058b"/>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element ref="ns3:Nr_x002e_" minOccurs="0"/>
                <xsd:element ref="ns3:BuG_x0020_enthalten_x003f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0062541-6328-4490-bbc7-0f1c5b47b13d"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2b50fa9-7a4b-4d99-98ab-ae3a91b8058b" elementFormDefault="qualified">
    <xsd:import namespace="http://schemas.microsoft.com/office/2006/documentManagement/types"/>
    <xsd:import namespace="http://schemas.microsoft.com/office/infopath/2007/PartnerControls"/>
    <xsd:element name="Nr_x002e_" ma:index="12" nillable="true" ma:displayName="Nr." ma:internalName="Nr_x002e_" ma:percentage="FALSE">
      <xsd:simpleType>
        <xsd:restriction base="dms:Number"/>
      </xsd:simpleType>
    </xsd:element>
    <xsd:element name="BuG_x0020_enthalten_x003f_" ma:index="13" nillable="true" ma:displayName="BuG enthalten?" ma:default="Ja" ma:internalName="BuG_x0020_enthalten_x003f_">
      <xsd:simpleType>
        <xsd:restriction base="dms:Choice">
          <xsd:enumeration value="Ja"/>
          <xsd:enumeration value="Nein"/>
          <xsd:enumeration value="Unklar"/>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Nr_x002e_ xmlns="92b50fa9-7a4b-4d99-98ab-ae3a91b8058b" xsi:nil="true"/>
    <BuG_x0020_enthalten_x003f_ xmlns="92b50fa9-7a4b-4d99-98ab-ae3a91b8058b">Nein</BuG_x0020_enthalten_x003f_>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57A8E45-D65D-4951-9C3B-1501BFD165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0062541-6328-4490-bbc7-0f1c5b47b13d"/>
    <ds:schemaRef ds:uri="92b50fa9-7a4b-4d99-98ab-ae3a91b8058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189153E-3767-49AF-BF52-B6F0676732C2}">
  <ds:schemaRefs>
    <ds:schemaRef ds:uri="http://schemas.microsoft.com/sharepoint/v3/contenttype/forms"/>
  </ds:schemaRefs>
</ds:datastoreItem>
</file>

<file path=customXml/itemProps3.xml><?xml version="1.0" encoding="utf-8"?>
<ds:datastoreItem xmlns:ds="http://schemas.openxmlformats.org/officeDocument/2006/customXml" ds:itemID="{E499D6B9-C21E-46E8-B159-1A91048F00C8}">
  <ds:schemaRefs>
    <ds:schemaRef ds:uri="http://purl.org/dc/dcmitype/"/>
    <ds:schemaRef ds:uri="http://purl.org/dc/elements/1.1/"/>
    <ds:schemaRef ds:uri="http://schemas.microsoft.com/office/2006/metadata/properties"/>
    <ds:schemaRef ds:uri="70062541-6328-4490-bbc7-0f1c5b47b13d"/>
    <ds:schemaRef ds:uri="http://schemas.microsoft.com/sharepoint/v3"/>
    <ds:schemaRef ds:uri="http://schemas.microsoft.com/office/2006/documentManagement/types"/>
    <ds:schemaRef ds:uri="92b50fa9-7a4b-4d99-98ab-ae3a91b8058b"/>
    <ds:schemaRef ds:uri="http://schemas.microsoft.com/office/infopath/2007/PartnerControls"/>
    <ds:schemaRef ds:uri="http://schemas.openxmlformats.org/package/2006/metadata/core-propertie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11</vt:i4>
      </vt:variant>
      <vt:variant>
        <vt:lpstr>Benannte Bereiche</vt:lpstr>
      </vt:variant>
      <vt:variant>
        <vt:i4>12</vt:i4>
      </vt:variant>
    </vt:vector>
  </HeadingPairs>
  <TitlesOfParts>
    <vt:vector size="23" baseType="lpstr">
      <vt:lpstr>Hinweise</vt:lpstr>
      <vt:lpstr>1 Unternehmensangaben</vt:lpstr>
      <vt:lpstr>2 Vorleistungsmarkt</vt:lpstr>
      <vt:lpstr>2.2.1 Dateneingabe</vt:lpstr>
      <vt:lpstr>3 Endkundenmarkt</vt:lpstr>
      <vt:lpstr>3.2.1 Dateneingabe</vt:lpstr>
      <vt:lpstr>3.2.2 Ergebnisse</vt:lpstr>
      <vt:lpstr>3.2.3 Dateneingabe</vt:lpstr>
      <vt:lpstr>4 Sonstiges</vt:lpstr>
      <vt:lpstr>Methodik</vt:lpstr>
      <vt:lpstr>Glossar</vt:lpstr>
      <vt:lpstr>'3 Endkundenmarkt'!_ftn1</vt:lpstr>
      <vt:lpstr>'3 Endkundenmarkt'!_ftnref1</vt:lpstr>
      <vt:lpstr>Glossar!_Hlk215561426</vt:lpstr>
      <vt:lpstr>'1 Unternehmensangaben'!Druckbereich</vt:lpstr>
      <vt:lpstr>'2 Vorleistungsmarkt'!Druckbereich</vt:lpstr>
      <vt:lpstr>'2.2.1 Dateneingabe'!Druckbereich</vt:lpstr>
      <vt:lpstr>'3 Endkundenmarkt'!Druckbereich</vt:lpstr>
      <vt:lpstr>'3.2.2 Ergebnisse'!Druckbereich</vt:lpstr>
      <vt:lpstr>'4 Sonstiges'!Druckbereich</vt:lpstr>
      <vt:lpstr>Glossar!Druckbereich</vt:lpstr>
      <vt:lpstr>Hinweise!Druckbereich</vt:lpstr>
      <vt:lpstr>Methodik!Druckbereich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213-2</dc:creator>
  <cp:lastModifiedBy>213-2</cp:lastModifiedBy>
  <cp:lastPrinted>2026-02-17T14:50:17Z</cp:lastPrinted>
  <dcterms:created xsi:type="dcterms:W3CDTF">2026-01-05T12:49:02Z</dcterms:created>
  <dcterms:modified xsi:type="dcterms:W3CDTF">2026-02-17T15:06:50Z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0x0101006CDEE4B868431F45AFB4CADA54C213B8</vt:lpwstr>
  </property>
</Properties>
</file>